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P:\SUBVENCIONES\SAL\DOCUMENTOS FINALES NUEVAS BASES SAL 2024\JUSTIFICACIÓN\"/>
    </mc:Choice>
  </mc:AlternateContent>
  <bookViews>
    <workbookView xWindow="-120" yWindow="-120" windowWidth="29040" windowHeight="15720" activeTab="1"/>
  </bookViews>
  <sheets>
    <sheet name="Presupuesto_aprobado" sheetId="7" r:id="rId1"/>
    <sheet name="Presupuesto_ejecutado" sheetId="1" r:id="rId2"/>
    <sheet name="listado_justificantes"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7" l="1"/>
  <c r="C18" i="1"/>
  <c r="C19" i="1"/>
  <c r="C20" i="1"/>
  <c r="C21" i="1"/>
  <c r="C22" i="1"/>
  <c r="C23" i="1"/>
  <c r="C24" i="1"/>
  <c r="C25" i="1"/>
  <c r="J26" i="7"/>
  <c r="I26" i="7"/>
  <c r="H26" i="7"/>
  <c r="G26" i="7"/>
  <c r="F26" i="7"/>
  <c r="E26" i="7"/>
  <c r="D26" i="7"/>
  <c r="B26" i="7"/>
  <c r="K25" i="7"/>
  <c r="K24" i="7"/>
  <c r="K23" i="7"/>
  <c r="K22" i="7"/>
  <c r="K21" i="7"/>
  <c r="K20" i="7"/>
  <c r="K19" i="7"/>
  <c r="K18" i="7"/>
  <c r="K26" i="7" l="1"/>
  <c r="D27" i="7" s="1"/>
  <c r="C23" i="7"/>
  <c r="C25" i="7"/>
  <c r="C24" i="7"/>
  <c r="C18" i="7"/>
  <c r="C19" i="7"/>
  <c r="B27" i="7"/>
  <c r="C20" i="7"/>
  <c r="C22" i="7"/>
  <c r="J27" i="7" l="1"/>
  <c r="I27" i="7"/>
  <c r="H27" i="7"/>
  <c r="G27" i="7"/>
  <c r="F27" i="7"/>
  <c r="E27" i="7"/>
  <c r="K27" i="7" s="1"/>
  <c r="C26" i="7"/>
  <c r="E18" i="1" l="1"/>
  <c r="H25" i="1"/>
  <c r="H24" i="1"/>
  <c r="H23" i="1"/>
  <c r="H22" i="1"/>
  <c r="H21" i="1"/>
  <c r="H20" i="1"/>
  <c r="H19" i="1"/>
  <c r="G25" i="1"/>
  <c r="G24" i="1"/>
  <c r="G23" i="1"/>
  <c r="G22" i="1"/>
  <c r="G21" i="1"/>
  <c r="G20" i="1"/>
  <c r="G19" i="1"/>
  <c r="F25" i="1"/>
  <c r="F24" i="1"/>
  <c r="F23" i="1"/>
  <c r="F22" i="1"/>
  <c r="F21" i="1"/>
  <c r="F20" i="1"/>
  <c r="F19" i="1"/>
  <c r="H18" i="1"/>
  <c r="G18" i="1"/>
  <c r="F18" i="1"/>
  <c r="E25" i="1"/>
  <c r="E24" i="1"/>
  <c r="E23" i="1"/>
  <c r="E22" i="1"/>
  <c r="E21" i="1"/>
  <c r="E20" i="1"/>
  <c r="E19" i="1"/>
  <c r="B25" i="1"/>
  <c r="D25" i="1" s="1"/>
  <c r="B24" i="1"/>
  <c r="D24" i="1" s="1"/>
  <c r="B23" i="1"/>
  <c r="D23" i="1" s="1"/>
  <c r="B22" i="1"/>
  <c r="D22" i="1" s="1"/>
  <c r="B21" i="1"/>
  <c r="D21" i="1" s="1"/>
  <c r="B20" i="1"/>
  <c r="D20" i="1" s="1"/>
  <c r="B19" i="1"/>
  <c r="D19" i="1" s="1"/>
  <c r="B18" i="1"/>
  <c r="D18" i="1" s="1"/>
  <c r="D26" i="1" l="1"/>
  <c r="I24" i="1"/>
  <c r="I23" i="1"/>
  <c r="I22" i="1"/>
  <c r="I21" i="1"/>
  <c r="I20" i="1"/>
  <c r="I25" i="1"/>
  <c r="I19" i="1"/>
  <c r="I18" i="1"/>
  <c r="B26" i="1"/>
  <c r="H26" i="1" l="1"/>
  <c r="G26" i="1"/>
  <c r="F26" i="1"/>
  <c r="E26" i="1"/>
  <c r="B27" i="1" l="1"/>
  <c r="I26" i="1"/>
  <c r="C26" i="1" l="1"/>
  <c r="H27" i="1"/>
  <c r="F27" i="1"/>
  <c r="G27" i="1"/>
  <c r="E27" i="1"/>
</calcChain>
</file>

<file path=xl/comments1.xml><?xml version="1.0" encoding="utf-8"?>
<comments xmlns="http://schemas.openxmlformats.org/spreadsheetml/2006/main">
  <authors>
    <author>tc={E03FF8FC-68EE-4F46-8E70-7C4BD84C52E0}</author>
    <author>tc={E5AD6D25-A829-4441-B812-0186648F3884}</author>
  </authors>
  <commentList>
    <comment ref="A19" authorId="0" shapeId="0">
      <text>
        <r>
          <rPr>
            <sz val="11"/>
            <color theme="1"/>
            <rFont val="Aptos Narrow"/>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No el local propio de la entidad sino alquileres necesarios para el desarrollo de la actividad</t>
        </r>
      </text>
    </comment>
    <comment ref="A23" authorId="1" shapeId="0">
      <text>
        <r>
          <rPr>
            <sz val="11"/>
            <color theme="1"/>
            <rFont val="Aptos Narrow"/>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Un máximo de un 5%
Teléfono, internet, etc.
Seguros 
Suministros preferentemente
Excluir los gastos de alquiler
Gastos que puedan variar por el desarrollo de la actividad</t>
        </r>
      </text>
    </comment>
  </commentList>
</comments>
</file>

<file path=xl/sharedStrings.xml><?xml version="1.0" encoding="utf-8"?>
<sst xmlns="http://schemas.openxmlformats.org/spreadsheetml/2006/main" count="89" uniqueCount="62">
  <si>
    <t>AÑO:</t>
  </si>
  <si>
    <t>PROYECTO:</t>
  </si>
  <si>
    <t>A.1. Personal</t>
  </si>
  <si>
    <t>A.3. Materiales</t>
  </si>
  <si>
    <t>A.4. Publicaciones</t>
  </si>
  <si>
    <t>A.7. Contratación de Servicios</t>
  </si>
  <si>
    <t>TOTAL COSTES DIRECTOS</t>
  </si>
  <si>
    <t>PRESUPUESTO POR PARTIDAS PROYECTOS DE CARÁCTER SOCIAL</t>
  </si>
  <si>
    <t>ENTIDAD</t>
  </si>
  <si>
    <t xml:space="preserve">COFINACIACION DEL PROYECTO                                                           </t>
  </si>
  <si>
    <t>A.6. Funcionamiento</t>
  </si>
  <si>
    <t>Porcentajes sobre totales</t>
  </si>
  <si>
    <t>A.5. Viajes / Desplazamientos</t>
  </si>
  <si>
    <t>A.8. Otros costes</t>
  </si>
  <si>
    <t xml:space="preserve">CONVOCATORIA 2024 </t>
  </si>
  <si>
    <t>SUBVENCIONES ENTIDADES S.A.L.</t>
  </si>
  <si>
    <t>PROYECTOS DE CARÁCTER SOCIAL</t>
  </si>
  <si>
    <t>COFINANCIACION 1</t>
  </si>
  <si>
    <t>COFINANCIACION 3</t>
  </si>
  <si>
    <t>A.2. Locales / espacios para la actividad</t>
  </si>
  <si>
    <t>SUBPARTIDAS/ FINANCIADORES</t>
  </si>
  <si>
    <t>AYTO. SANTANDER</t>
  </si>
  <si>
    <t>COSTE TOTAL DEL PROYECTO</t>
  </si>
  <si>
    <t>ENTIDAD:</t>
  </si>
  <si>
    <t>Nº</t>
  </si>
  <si>
    <t>Fecha</t>
  </si>
  <si>
    <t>Concepto</t>
  </si>
  <si>
    <t>Emisor</t>
  </si>
  <si>
    <t>NIF</t>
  </si>
  <si>
    <t>Importe</t>
  </si>
  <si>
    <t>Cantidad imputada al Ayto de Santander</t>
  </si>
  <si>
    <t>Cantidad imputada a otro cofinanciador</t>
  </si>
  <si>
    <t>Partida</t>
  </si>
  <si>
    <t>Cof1</t>
  </si>
  <si>
    <t>Entidad</t>
  </si>
  <si>
    <t>Cof2</t>
  </si>
  <si>
    <t>Cof3</t>
  </si>
  <si>
    <t>Personal</t>
  </si>
  <si>
    <t>Locales</t>
  </si>
  <si>
    <t>Materiales</t>
  </si>
  <si>
    <t>Publicaciones</t>
  </si>
  <si>
    <t>Viajes</t>
  </si>
  <si>
    <t>Funcionamiento</t>
  </si>
  <si>
    <t>Contratación servicios</t>
  </si>
  <si>
    <t>Otros costes</t>
  </si>
  <si>
    <t>Cofinanciador</t>
  </si>
  <si>
    <t>CONFINANCIACION 2</t>
  </si>
  <si>
    <t>Esta tabla se rellena automáticamente con los datos aportados en la hoja con el listado de justificantes</t>
  </si>
  <si>
    <t>JUSTIFICACION ECONÓMICA DEL PROYECTO</t>
  </si>
  <si>
    <t>ANEXO 3. PRESUPUESTO DEL PROYECTO</t>
  </si>
  <si>
    <t>ENTIDAD SOLICITANTE:</t>
  </si>
  <si>
    <t>PORCENTAJES SOLICITADOS AL AYTO.</t>
  </si>
  <si>
    <t>COFINANCIACION 2</t>
  </si>
  <si>
    <t>Solicitada</t>
  </si>
  <si>
    <t>Aprobada</t>
  </si>
  <si>
    <t>Rellenar exclusivamente las celdas sombreadas en gris.</t>
  </si>
  <si>
    <t>Si las celdas se marcan en rojo, es porque se están incumpliendo las bases de la convocatoria. Revisen, por favor, el artículo 13 de las bases reguladoras referente a los límites de la subvención y el 4.2 referente al proyecto subvencionable.</t>
  </si>
  <si>
    <t>En las columnas de cofinanciación del proyecto, indicar el nombre de la Administración o entidad cofinanciadora y solo rellenar una de las dos columnas (solicitada o aprobada) en función del estado de la cofinanciación en el momento de presentar el proyecto al Ayuntamiento de Santander. Se debe incluir en Anexos la documentación acreditativa de la solicitud de financiación o de la aprobación de la misma. En caso de que la solicitud de cofinanciación no sea aprobada, la entidad debe aportar la diferencia como se refleja en la Declaración Responsable del Anexo 1.</t>
  </si>
  <si>
    <t>PORCENTAJE DE EJECUCION</t>
  </si>
  <si>
    <r>
      <t xml:space="preserve">D/Dña................, con DNI .................., en calidad de ............................ , de la entidad ..................................., con NIF ................................ </t>
    </r>
    <r>
      <rPr>
        <b/>
        <sz val="10"/>
        <color theme="1"/>
        <rFont val="Aptos"/>
        <family val="2"/>
      </rPr>
      <t>CERTIFICA</t>
    </r>
    <r>
      <rPr>
        <sz val="10"/>
        <color theme="1"/>
        <rFont val="Aptos"/>
        <family val="2"/>
      </rPr>
      <t>:                                                                              
1. Que los gastos/ facturas  que se detallan  a continuación se imputan al proyecto "..............", subvencionado a través de la convocatoria SAL del año 2024 con un coste total del proyecto  de ................ €   de los cuales .........€ corresponden a la financiación del Ayuntamiento de Santander.
2. Que las facturas presentadas como justificación económica del Proyecto  se corresponden con los originales que se encuentran en la sede de la Entidad, a disposición del Ayuntamiento de Santander para su consulta, si fuese necesario.</t>
    </r>
  </si>
  <si>
    <t>PRESUPUESTO APROBADO AYTO.</t>
  </si>
  <si>
    <t>Porcentaje de imputación al Ayuntamiento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</si>
</sst>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_-;\-* #,##0.00\ _€_-;_-* &quot;-&quot;??\ _€_-;_-@_-"/>
    <numFmt numFmtId="164" formatCode="_-* #,##0.00_-;\-* #,##0.00_-;_-* &quot;-&quot;??_-;_-@_-"/>
    <numFmt numFmtId="165" formatCode="_-* #,##0.00_-;\-* #,##0.00_-;_-* &quot;-&quot;??_-;_-@"/>
  </numFmts>
  <fonts count="21">
    <font>
      <sz val="11"/>
      <color theme="1"/>
      <name val="Aptos Narrow"/>
      <family val="2"/>
      <scheme val="minor"/>
    </font>
    <font>
      <sz val="11"/>
      <name val="Aptos"/>
      <family val="2"/>
    </font>
    <font>
      <sz val="11"/>
      <color theme="1"/>
      <name val="Aptos"/>
      <family val="2"/>
    </font>
    <font>
      <b/>
      <sz val="11"/>
      <color theme="1"/>
      <name val="Aptos"/>
      <family val="2"/>
    </font>
    <font>
      <b/>
      <sz val="11"/>
      <color theme="0"/>
      <name val="Aptos"/>
      <family val="2"/>
    </font>
    <font>
      <sz val="11"/>
      <color rgb="FF000000"/>
      <name val="Aptos"/>
      <family val="2"/>
    </font>
    <font>
      <sz val="10"/>
      <color rgb="FF000000"/>
      <name val="Aptos"/>
      <family val="2"/>
    </font>
    <font>
      <b/>
      <sz val="10"/>
      <color rgb="FF000000"/>
      <name val="Aptos"/>
      <family val="2"/>
    </font>
    <font>
      <sz val="11"/>
      <color theme="0"/>
      <name val="Aptos"/>
      <family val="2"/>
    </font>
    <font>
      <b/>
      <sz val="22"/>
      <color theme="0"/>
      <name val="Aptos"/>
      <family val="2"/>
    </font>
    <font>
      <sz val="14"/>
      <color theme="0"/>
      <name val="Aptos"/>
      <family val="2"/>
    </font>
    <font>
      <sz val="8"/>
      <name val="Aptos Narrow"/>
      <family val="2"/>
      <scheme val="minor"/>
    </font>
    <font>
      <sz val="11"/>
      <color theme="1"/>
      <name val="Aptos Narrow"/>
      <family val="2"/>
      <scheme val="minor"/>
    </font>
    <font>
      <b/>
      <sz val="10"/>
      <color theme="0"/>
      <name val="Aptos"/>
      <family val="2"/>
    </font>
    <font>
      <b/>
      <sz val="16"/>
      <color theme="0"/>
      <name val="Aptos"/>
      <family val="2"/>
    </font>
    <font>
      <sz val="16"/>
      <color theme="0"/>
      <name val="Aptos"/>
      <family val="2"/>
    </font>
    <font>
      <sz val="9"/>
      <color theme="1"/>
      <name val="Aptos Narrow"/>
      <family val="2"/>
      <scheme val="minor"/>
    </font>
    <font>
      <sz val="8"/>
      <color theme="0"/>
      <name val="Aptos"/>
      <family val="2"/>
    </font>
    <font>
      <sz val="8"/>
      <color theme="1"/>
      <name val="Aptos Narrow"/>
      <family val="2"/>
      <scheme val="minor"/>
    </font>
    <font>
      <sz val="10"/>
      <color theme="1"/>
      <name val="Aptos"/>
      <family val="2"/>
    </font>
    <font>
      <b/>
      <sz val="10"/>
      <color theme="1"/>
      <name val="Aptos"/>
      <family val="2"/>
    </font>
  </fonts>
  <fills count="7">
    <fill>
      <patternFill patternType="none"/>
    </fill>
    <fill>
      <patternFill patternType="gray125"/>
    </fill>
    <fill>
      <patternFill patternType="solid">
        <fgColor theme="4"/>
        <bgColor rgb="FF0066FF"/>
      </patternFill>
    </fill>
    <fill>
      <patternFill patternType="solid">
        <fgColor theme="4"/>
        <bgColor indexed="64"/>
      </patternFill>
    </fill>
    <fill>
      <patternFill patternType="solid">
        <fgColor theme="4"/>
        <bgColor rgb="FFEBF7FF"/>
      </patternFill>
    </fill>
    <fill>
      <patternFill patternType="solid">
        <fgColor theme="0" tint="-4.9989318521683403E-2"/>
        <bgColor rgb="FFFFFFDD"/>
      </patternFill>
    </fill>
    <fill>
      <patternFill patternType="solid">
        <fgColor theme="2" tint="-9.9978637043366805E-2"/>
        <bgColor rgb="FFFFFFDD"/>
      </patternFill>
    </fill>
  </fills>
  <borders count="45">
    <border>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indexed="64"/>
      </left>
      <right style="medium">
        <color indexed="64"/>
      </right>
      <top style="medium">
        <color indexed="64"/>
      </top>
      <bottom style="medium">
        <color indexed="64"/>
      </bottom>
      <diagonal/>
    </border>
    <border>
      <left style="medium">
        <color rgb="FF000000"/>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0000"/>
      </left>
      <right style="medium">
        <color rgb="FF000000"/>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rgb="FF000000"/>
      </left>
      <right/>
      <top/>
      <bottom style="medium">
        <color rgb="FF000000"/>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rgb="FF000000"/>
      </right>
      <top style="medium">
        <color rgb="FF000000"/>
      </top>
      <bottom style="medium">
        <color rgb="FF000000"/>
      </bottom>
      <diagonal/>
    </border>
    <border>
      <left/>
      <right style="medium">
        <color rgb="FF000000"/>
      </right>
      <top/>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164" fontId="12" fillId="0" borderId="0" applyFont="0" applyFill="0" applyBorder="0" applyAlignment="0" applyProtection="0"/>
  </cellStyleXfs>
  <cellXfs count="108">
    <xf numFmtId="0" fontId="0" fillId="0" borderId="0" xfId="0"/>
    <xf numFmtId="0" fontId="2" fillId="0" borderId="0" xfId="0" applyFont="1" applyProtection="1">
      <protection locked="0"/>
    </xf>
    <xf numFmtId="0" fontId="3" fillId="0" borderId="21" xfId="0" applyFont="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4" xfId="0" applyFont="1" applyBorder="1" applyAlignment="1" applyProtection="1">
      <alignment vertical="center"/>
      <protection locked="0"/>
    </xf>
    <xf numFmtId="0" fontId="8" fillId="3" borderId="12" xfId="0" applyFont="1" applyFill="1" applyBorder="1" applyProtection="1">
      <protection locked="0"/>
    </xf>
    <xf numFmtId="0" fontId="5" fillId="5" borderId="31" xfId="0" applyFont="1" applyFill="1" applyBorder="1" applyAlignment="1" applyProtection="1">
      <alignment vertical="center" wrapText="1"/>
      <protection locked="0"/>
    </xf>
    <xf numFmtId="0" fontId="5" fillId="5" borderId="32" xfId="0" applyFont="1" applyFill="1" applyBorder="1" applyAlignment="1" applyProtection="1">
      <alignment vertical="center" wrapText="1"/>
      <protection locked="0"/>
    </xf>
    <xf numFmtId="0" fontId="2" fillId="5" borderId="32" xfId="0" applyFont="1" applyFill="1" applyBorder="1" applyAlignment="1" applyProtection="1">
      <alignment vertical="center" wrapText="1"/>
      <protection locked="0"/>
    </xf>
    <xf numFmtId="0" fontId="2" fillId="5" borderId="33" xfId="0" applyFont="1" applyFill="1" applyBorder="1" applyAlignment="1" applyProtection="1">
      <alignment vertical="center" wrapText="1"/>
      <protection locked="0"/>
    </xf>
    <xf numFmtId="0" fontId="4" fillId="2" borderId="24" xfId="0" applyFont="1" applyFill="1" applyBorder="1" applyAlignment="1" applyProtection="1">
      <alignment horizontal="left" vertical="center"/>
      <protection locked="0"/>
    </xf>
    <xf numFmtId="43" fontId="2" fillId="0" borderId="0" xfId="0" applyNumberFormat="1" applyFont="1" applyProtection="1">
      <protection locked="0"/>
    </xf>
    <xf numFmtId="164" fontId="13" fillId="2" borderId="24" xfId="1" applyFont="1" applyFill="1" applyBorder="1" applyAlignment="1" applyProtection="1">
      <alignment vertical="center"/>
    </xf>
    <xf numFmtId="164" fontId="13" fillId="2" borderId="11" xfId="1" applyFont="1" applyFill="1" applyBorder="1" applyAlignment="1" applyProtection="1">
      <alignment vertical="center"/>
    </xf>
    <xf numFmtId="164" fontId="13" fillId="2" borderId="25" xfId="1" applyFont="1" applyFill="1" applyBorder="1" applyAlignment="1" applyProtection="1">
      <alignment vertical="center"/>
    </xf>
    <xf numFmtId="164" fontId="13" fillId="2" borderId="24" xfId="1" applyFont="1" applyFill="1" applyBorder="1" applyAlignment="1" applyProtection="1">
      <alignment horizontal="center" vertical="center"/>
    </xf>
    <xf numFmtId="0" fontId="16" fillId="0" borderId="0" xfId="0" applyFont="1"/>
    <xf numFmtId="0" fontId="16" fillId="0" borderId="0" xfId="0" applyFont="1" applyAlignment="1">
      <alignment horizontal="center"/>
    </xf>
    <xf numFmtId="0" fontId="18" fillId="0" borderId="0" xfId="0" applyFont="1"/>
    <xf numFmtId="0" fontId="18" fillId="0" borderId="37" xfId="0" applyFont="1" applyBorder="1" applyAlignment="1">
      <alignment horizontal="center"/>
    </xf>
    <xf numFmtId="0" fontId="17" fillId="2" borderId="37" xfId="0" applyFont="1" applyFill="1" applyBorder="1" applyAlignment="1" applyProtection="1">
      <alignment horizontal="center" vertical="center" wrapText="1"/>
      <protection locked="0"/>
    </xf>
    <xf numFmtId="0" fontId="18" fillId="0" borderId="37" xfId="0" applyFont="1" applyBorder="1"/>
    <xf numFmtId="4" fontId="18" fillId="0" borderId="37" xfId="0" applyNumberFormat="1" applyFont="1" applyBorder="1"/>
    <xf numFmtId="165" fontId="6" fillId="6" borderId="36" xfId="0" applyNumberFormat="1" applyFont="1" applyFill="1" applyBorder="1" applyAlignment="1">
      <alignment vertical="center" wrapText="1"/>
    </xf>
    <xf numFmtId="165" fontId="6" fillId="6" borderId="34" xfId="0" applyNumberFormat="1" applyFont="1" applyFill="1" applyBorder="1" applyAlignment="1">
      <alignment vertical="center" wrapText="1"/>
    </xf>
    <xf numFmtId="165" fontId="6" fillId="6" borderId="32" xfId="0" applyNumberFormat="1" applyFont="1" applyFill="1" applyBorder="1" applyAlignment="1">
      <alignment vertical="center" wrapText="1"/>
    </xf>
    <xf numFmtId="165" fontId="6" fillId="6" borderId="16" xfId="0" applyNumberFormat="1" applyFont="1" applyFill="1" applyBorder="1" applyAlignment="1">
      <alignment vertical="center" wrapText="1"/>
    </xf>
    <xf numFmtId="165" fontId="6" fillId="6" borderId="35" xfId="0" applyNumberFormat="1" applyFont="1" applyFill="1" applyBorder="1" applyAlignment="1">
      <alignment vertical="center" wrapText="1"/>
    </xf>
    <xf numFmtId="165" fontId="6" fillId="6" borderId="33" xfId="0" applyNumberFormat="1" applyFont="1" applyFill="1" applyBorder="1" applyAlignment="1">
      <alignment vertical="center" wrapText="1"/>
    </xf>
    <xf numFmtId="165" fontId="7" fillId="5" borderId="38" xfId="0" applyNumberFormat="1" applyFont="1" applyFill="1" applyBorder="1" applyAlignment="1">
      <alignment vertical="center" wrapText="1"/>
    </xf>
    <xf numFmtId="165" fontId="7" fillId="5" borderId="34" xfId="0" applyNumberFormat="1" applyFont="1" applyFill="1" applyBorder="1" applyAlignment="1">
      <alignment vertical="center" wrapText="1"/>
    </xf>
    <xf numFmtId="165" fontId="7" fillId="5" borderId="35" xfId="0" applyNumberFormat="1" applyFont="1" applyFill="1" applyBorder="1" applyAlignment="1">
      <alignment vertical="center" wrapText="1"/>
    </xf>
    <xf numFmtId="0" fontId="4" fillId="4" borderId="30" xfId="0" applyFont="1" applyFill="1" applyBorder="1" applyAlignment="1" applyProtection="1">
      <alignment horizontal="center" vertical="center" wrapText="1"/>
      <protection locked="0"/>
    </xf>
    <xf numFmtId="0" fontId="4" fillId="4" borderId="0" xfId="0" applyFont="1" applyFill="1" applyAlignment="1" applyProtection="1">
      <alignment horizontal="center" vertical="center" wrapText="1"/>
      <protection locked="0"/>
    </xf>
    <xf numFmtId="0" fontId="4" fillId="4" borderId="25" xfId="0" applyFont="1" applyFill="1" applyBorder="1" applyAlignment="1" applyProtection="1">
      <alignment horizontal="center" vertical="center" wrapText="1"/>
      <protection locked="0"/>
    </xf>
    <xf numFmtId="14" fontId="18" fillId="0" borderId="37" xfId="0" applyNumberFormat="1" applyFont="1" applyBorder="1"/>
    <xf numFmtId="49" fontId="18" fillId="0" borderId="37" xfId="0" applyNumberFormat="1" applyFont="1" applyBorder="1"/>
    <xf numFmtId="0" fontId="4" fillId="4" borderId="26" xfId="0" applyFont="1" applyFill="1" applyBorder="1" applyAlignment="1" applyProtection="1">
      <alignment horizontal="center" vertical="center" wrapText="1"/>
      <protection locked="0"/>
    </xf>
    <xf numFmtId="0" fontId="4" fillId="4" borderId="11" xfId="0" applyFont="1" applyFill="1" applyBorder="1" applyAlignment="1" applyProtection="1">
      <alignment horizontal="center" vertical="center" wrapText="1"/>
      <protection locked="0"/>
    </xf>
    <xf numFmtId="165" fontId="6" fillId="6" borderId="36" xfId="0" applyNumberFormat="1" applyFont="1" applyFill="1" applyBorder="1" applyAlignment="1" applyProtection="1">
      <alignment vertical="center" wrapText="1"/>
      <protection locked="0"/>
    </xf>
    <xf numFmtId="165" fontId="6" fillId="5" borderId="41" xfId="0" applyNumberFormat="1" applyFont="1" applyFill="1" applyBorder="1" applyAlignment="1" applyProtection="1">
      <alignment vertical="center" wrapText="1"/>
      <protection locked="0"/>
    </xf>
    <xf numFmtId="165" fontId="6" fillId="6" borderId="42" xfId="0" applyNumberFormat="1" applyFont="1" applyFill="1" applyBorder="1" applyAlignment="1" applyProtection="1">
      <alignment vertical="center" wrapText="1"/>
      <protection locked="0"/>
    </xf>
    <xf numFmtId="165" fontId="6" fillId="6" borderId="41" xfId="0" applyNumberFormat="1" applyFont="1" applyFill="1" applyBorder="1" applyAlignment="1" applyProtection="1">
      <alignment vertical="center" wrapText="1"/>
      <protection locked="0"/>
    </xf>
    <xf numFmtId="165" fontId="7" fillId="5" borderId="41" xfId="0" applyNumberFormat="1" applyFont="1" applyFill="1" applyBorder="1" applyAlignment="1" applyProtection="1">
      <alignment vertical="center" wrapText="1"/>
      <protection locked="0"/>
    </xf>
    <xf numFmtId="165" fontId="6" fillId="6" borderId="32" xfId="0" applyNumberFormat="1" applyFont="1" applyFill="1" applyBorder="1" applyAlignment="1" applyProtection="1">
      <alignment vertical="center" wrapText="1"/>
      <protection locked="0"/>
    </xf>
    <xf numFmtId="165" fontId="6" fillId="5" borderId="34" xfId="0" applyNumberFormat="1" applyFont="1" applyFill="1" applyBorder="1" applyAlignment="1" applyProtection="1">
      <alignment vertical="center" wrapText="1"/>
      <protection locked="0"/>
    </xf>
    <xf numFmtId="165" fontId="6" fillId="6" borderId="43" xfId="0" applyNumberFormat="1" applyFont="1" applyFill="1" applyBorder="1" applyAlignment="1" applyProtection="1">
      <alignment vertical="center" wrapText="1"/>
      <protection locked="0"/>
    </xf>
    <xf numFmtId="165" fontId="6" fillId="6" borderId="34" xfId="0" applyNumberFormat="1" applyFont="1" applyFill="1" applyBorder="1" applyAlignment="1" applyProtection="1">
      <alignment vertical="center" wrapText="1"/>
      <protection locked="0"/>
    </xf>
    <xf numFmtId="165" fontId="7" fillId="5" borderId="34" xfId="0" applyNumberFormat="1" applyFont="1" applyFill="1" applyBorder="1" applyAlignment="1" applyProtection="1">
      <alignment vertical="center" wrapText="1"/>
      <protection locked="0"/>
    </xf>
    <xf numFmtId="165" fontId="6" fillId="6" borderId="33" xfId="0" applyNumberFormat="1" applyFont="1" applyFill="1" applyBorder="1" applyAlignment="1" applyProtection="1">
      <alignment vertical="center" wrapText="1"/>
      <protection locked="0"/>
    </xf>
    <xf numFmtId="165" fontId="6" fillId="5" borderId="35" xfId="0" applyNumberFormat="1" applyFont="1" applyFill="1" applyBorder="1" applyAlignment="1" applyProtection="1">
      <alignment vertical="center" wrapText="1"/>
      <protection locked="0"/>
    </xf>
    <xf numFmtId="165" fontId="6" fillId="6" borderId="44" xfId="0" applyNumberFormat="1" applyFont="1" applyFill="1" applyBorder="1" applyAlignment="1" applyProtection="1">
      <alignment vertical="center" wrapText="1"/>
      <protection locked="0"/>
    </xf>
    <xf numFmtId="165" fontId="6" fillId="6" borderId="35" xfId="0" applyNumberFormat="1" applyFont="1" applyFill="1" applyBorder="1" applyAlignment="1" applyProtection="1">
      <alignment vertical="center" wrapText="1"/>
      <protection locked="0"/>
    </xf>
    <xf numFmtId="165" fontId="7" fillId="5" borderId="35" xfId="0" applyNumberFormat="1" applyFont="1" applyFill="1" applyBorder="1" applyAlignment="1" applyProtection="1">
      <alignment vertical="center" wrapText="1"/>
      <protection locked="0"/>
    </xf>
    <xf numFmtId="0" fontId="3" fillId="0" borderId="0" xfId="0" applyFont="1" applyProtection="1">
      <protection locked="0"/>
    </xf>
    <xf numFmtId="165" fontId="6" fillId="5" borderId="36" xfId="0" applyNumberFormat="1" applyFont="1" applyFill="1" applyBorder="1" applyAlignment="1">
      <alignment vertical="center" wrapText="1"/>
    </xf>
    <xf numFmtId="165" fontId="6" fillId="6" borderId="38" xfId="0" applyNumberFormat="1" applyFont="1" applyFill="1" applyBorder="1" applyAlignment="1">
      <alignment vertical="center" wrapText="1"/>
    </xf>
    <xf numFmtId="0" fontId="4" fillId="4" borderId="13" xfId="0" applyFont="1" applyFill="1" applyBorder="1" applyAlignment="1" applyProtection="1">
      <alignment horizontal="center" vertical="center" wrapText="1"/>
      <protection locked="0"/>
    </xf>
    <xf numFmtId="0" fontId="4" fillId="4" borderId="15" xfId="0" applyFont="1" applyFill="1" applyBorder="1" applyAlignment="1" applyProtection="1">
      <alignment horizontal="center" vertical="center" wrapText="1"/>
      <protection locked="0"/>
    </xf>
    <xf numFmtId="0" fontId="4" fillId="2" borderId="13" xfId="0" applyFont="1" applyFill="1" applyBorder="1" applyAlignment="1" applyProtection="1">
      <alignment horizontal="center" vertical="center" wrapText="1"/>
      <protection locked="0"/>
    </xf>
    <xf numFmtId="0" fontId="4" fillId="2" borderId="14"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4" fillId="2" borderId="18" xfId="0" applyFont="1"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1" fillId="0" borderId="5" xfId="0" applyFont="1" applyBorder="1" applyProtection="1">
      <protection locked="0"/>
    </xf>
    <xf numFmtId="0" fontId="1" fillId="0" borderId="6" xfId="0" applyFont="1" applyBorder="1" applyProtection="1">
      <protection locked="0"/>
    </xf>
    <xf numFmtId="0" fontId="4" fillId="4" borderId="7" xfId="0" applyFont="1" applyFill="1" applyBorder="1" applyAlignment="1" applyProtection="1">
      <alignment horizontal="center" vertical="center" wrapText="1"/>
      <protection locked="0"/>
    </xf>
    <xf numFmtId="0" fontId="8" fillId="3" borderId="8" xfId="0" applyFont="1" applyFill="1" applyBorder="1" applyProtection="1">
      <protection locked="0"/>
    </xf>
    <xf numFmtId="0" fontId="8" fillId="3" borderId="39" xfId="0" applyFont="1" applyFill="1" applyBorder="1" applyProtection="1">
      <protection locked="0"/>
    </xf>
    <xf numFmtId="0" fontId="4" fillId="4" borderId="9" xfId="0" applyFont="1" applyFill="1" applyBorder="1" applyAlignment="1" applyProtection="1">
      <alignment horizontal="center" vertical="center" wrapText="1"/>
      <protection locked="0"/>
    </xf>
    <xf numFmtId="0" fontId="8" fillId="3" borderId="29" xfId="0" applyFont="1" applyFill="1" applyBorder="1" applyProtection="1">
      <protection locked="0"/>
    </xf>
    <xf numFmtId="0" fontId="4" fillId="4" borderId="24" xfId="0" applyFont="1" applyFill="1" applyBorder="1" applyAlignment="1" applyProtection="1">
      <alignment horizontal="center" vertical="center" wrapText="1"/>
      <protection locked="0"/>
    </xf>
    <xf numFmtId="0" fontId="4" fillId="4" borderId="25" xfId="0" applyFont="1" applyFill="1" applyBorder="1" applyAlignment="1" applyProtection="1">
      <alignment horizontal="center" vertical="center" wrapText="1"/>
      <protection locked="0"/>
    </xf>
    <xf numFmtId="0" fontId="4" fillId="4" borderId="26" xfId="0" applyFont="1" applyFill="1" applyBorder="1" applyAlignment="1" applyProtection="1">
      <alignment horizontal="center" vertical="center" wrapText="1"/>
      <protection locked="0"/>
    </xf>
    <xf numFmtId="0" fontId="4" fillId="4" borderId="10" xfId="0" applyFont="1" applyFill="1" applyBorder="1" applyAlignment="1" applyProtection="1">
      <alignment horizontal="center" vertical="center" wrapText="1"/>
      <protection locked="0"/>
    </xf>
    <xf numFmtId="0" fontId="4" fillId="4" borderId="40" xfId="0" applyFont="1" applyFill="1" applyBorder="1" applyAlignment="1" applyProtection="1">
      <alignment horizontal="center" vertical="center" wrapText="1"/>
      <protection locked="0"/>
    </xf>
    <xf numFmtId="0" fontId="4" fillId="4" borderId="27" xfId="0" applyFont="1" applyFill="1" applyBorder="1" applyAlignment="1" applyProtection="1">
      <alignment horizontal="center" vertical="center" wrapText="1"/>
      <protection locked="0"/>
    </xf>
    <xf numFmtId="0" fontId="4" fillId="4" borderId="28" xfId="0" applyFont="1" applyFill="1" applyBorder="1" applyAlignment="1" applyProtection="1">
      <alignment horizontal="center" vertical="center" wrapText="1"/>
      <protection locked="0"/>
    </xf>
    <xf numFmtId="0" fontId="4" fillId="4" borderId="30" xfId="0" applyFont="1" applyFill="1" applyBorder="1" applyAlignment="1" applyProtection="1">
      <alignment horizontal="center" vertical="center" wrapText="1"/>
      <protection locked="0"/>
    </xf>
    <xf numFmtId="0" fontId="4" fillId="4" borderId="0" xfId="0" applyFont="1" applyFill="1" applyAlignment="1" applyProtection="1">
      <alignment horizontal="center" vertical="center" wrapText="1"/>
      <protection locked="0"/>
    </xf>
    <xf numFmtId="0" fontId="4" fillId="4" borderId="19" xfId="0" applyFont="1" applyFill="1" applyBorder="1" applyAlignment="1" applyProtection="1">
      <alignment horizontal="center" vertical="center" wrapText="1"/>
      <protection locked="0"/>
    </xf>
    <xf numFmtId="0" fontId="9" fillId="3" borderId="13" xfId="0" applyFont="1" applyFill="1" applyBorder="1" applyAlignment="1" applyProtection="1">
      <alignment horizontal="center" vertical="center"/>
      <protection locked="0"/>
    </xf>
    <xf numFmtId="0" fontId="9" fillId="3" borderId="14" xfId="0" applyFont="1" applyFill="1" applyBorder="1" applyAlignment="1" applyProtection="1">
      <alignment horizontal="center" vertical="center"/>
      <protection locked="0"/>
    </xf>
    <xf numFmtId="0" fontId="9" fillId="3" borderId="15" xfId="0" applyFont="1" applyFill="1" applyBorder="1" applyAlignment="1" applyProtection="1">
      <alignment horizontal="center" vertical="center"/>
      <protection locked="0"/>
    </xf>
    <xf numFmtId="0" fontId="9" fillId="3" borderId="16" xfId="0" applyFont="1" applyFill="1" applyBorder="1" applyAlignment="1" applyProtection="1">
      <alignment horizontal="center" vertical="center"/>
      <protection locked="0"/>
    </xf>
    <xf numFmtId="0" fontId="9" fillId="3" borderId="0" xfId="0" applyFont="1" applyFill="1" applyAlignment="1" applyProtection="1">
      <alignment horizontal="center" vertical="center"/>
      <protection locked="0"/>
    </xf>
    <xf numFmtId="0" fontId="9" fillId="3" borderId="17" xfId="0" applyFont="1" applyFill="1" applyBorder="1" applyAlignment="1" applyProtection="1">
      <alignment horizontal="center" vertical="center"/>
      <protection locked="0"/>
    </xf>
    <xf numFmtId="0" fontId="10" fillId="3" borderId="16" xfId="0" applyFont="1" applyFill="1" applyBorder="1" applyAlignment="1" applyProtection="1">
      <alignment horizontal="center" vertical="center"/>
      <protection locked="0"/>
    </xf>
    <xf numFmtId="0" fontId="10" fillId="3" borderId="0" xfId="0" applyFont="1" applyFill="1" applyAlignment="1" applyProtection="1">
      <alignment horizontal="center" vertical="center"/>
      <protection locked="0"/>
    </xf>
    <xf numFmtId="0" fontId="10" fillId="3" borderId="17" xfId="0" applyFont="1" applyFill="1" applyBorder="1" applyAlignment="1" applyProtection="1">
      <alignment horizontal="center" vertical="center"/>
      <protection locked="0"/>
    </xf>
    <xf numFmtId="0" fontId="10" fillId="3" borderId="18" xfId="0" applyFont="1" applyFill="1" applyBorder="1" applyAlignment="1" applyProtection="1">
      <alignment horizontal="center" vertical="center"/>
      <protection locked="0"/>
    </xf>
    <xf numFmtId="0" fontId="10" fillId="3" borderId="19" xfId="0" applyFont="1" applyFill="1" applyBorder="1" applyAlignment="1" applyProtection="1">
      <alignment horizontal="center" vertical="center"/>
      <protection locked="0"/>
    </xf>
    <xf numFmtId="0" fontId="10" fillId="3" borderId="20" xfId="0" applyFont="1" applyFill="1" applyBorder="1" applyAlignment="1" applyProtection="1">
      <alignment horizontal="center" vertical="center"/>
      <protection locked="0"/>
    </xf>
    <xf numFmtId="0" fontId="14" fillId="2" borderId="24" xfId="0" applyFont="1" applyFill="1" applyBorder="1" applyAlignment="1" applyProtection="1">
      <alignment horizontal="center" vertical="center"/>
      <protection locked="0"/>
    </xf>
    <xf numFmtId="0" fontId="15" fillId="3" borderId="25" xfId="0" applyFont="1" applyFill="1" applyBorder="1" applyProtection="1">
      <protection locked="0"/>
    </xf>
    <xf numFmtId="0" fontId="15" fillId="3" borderId="26" xfId="0" applyFont="1" applyFill="1" applyBorder="1" applyProtection="1">
      <protection locked="0"/>
    </xf>
    <xf numFmtId="0" fontId="1" fillId="0" borderId="22" xfId="0" applyFont="1" applyBorder="1" applyProtection="1">
      <protection locked="0"/>
    </xf>
    <xf numFmtId="0" fontId="1" fillId="0" borderId="23" xfId="0" applyFont="1" applyBorder="1" applyProtection="1">
      <protection locked="0"/>
    </xf>
    <xf numFmtId="0" fontId="1" fillId="0" borderId="2" xfId="0" applyFont="1" applyBorder="1" applyProtection="1">
      <protection locked="0"/>
    </xf>
    <xf numFmtId="0" fontId="1" fillId="0" borderId="3" xfId="0" applyFont="1" applyBorder="1" applyProtection="1">
      <protection locked="0"/>
    </xf>
    <xf numFmtId="0" fontId="4" fillId="4" borderId="14" xfId="0" applyFont="1" applyFill="1" applyBorder="1" applyAlignment="1" applyProtection="1">
      <alignment horizontal="center" vertical="center" wrapText="1"/>
      <protection locked="0"/>
    </xf>
    <xf numFmtId="0" fontId="4" fillId="4" borderId="0" xfId="0" applyFont="1" applyFill="1" applyBorder="1" applyAlignment="1" applyProtection="1">
      <alignment horizontal="center" vertical="center" wrapText="1"/>
      <protection locked="0"/>
    </xf>
    <xf numFmtId="0" fontId="8" fillId="3" borderId="10" xfId="0" applyFont="1" applyFill="1" applyBorder="1" applyProtection="1">
      <protection locked="0"/>
    </xf>
    <xf numFmtId="0" fontId="4" fillId="4" borderId="16" xfId="0" applyFont="1" applyFill="1" applyBorder="1" applyAlignment="1" applyProtection="1">
      <alignment horizontal="center" vertical="center" wrapText="1"/>
      <protection locked="0"/>
    </xf>
    <xf numFmtId="0" fontId="4" fillId="4" borderId="18" xfId="0" applyFont="1" applyFill="1" applyBorder="1" applyAlignment="1" applyProtection="1">
      <alignment horizontal="center" vertical="center" wrapText="1"/>
      <protection locked="0"/>
    </xf>
    <xf numFmtId="0" fontId="19" fillId="0" borderId="0" xfId="0" applyFont="1" applyAlignment="1">
      <alignment horizontal="left" wrapText="1"/>
    </xf>
    <xf numFmtId="0" fontId="19" fillId="0" borderId="0" xfId="0" applyFont="1" applyAlignment="1">
      <alignment horizontal="left"/>
    </xf>
  </cellXfs>
  <cellStyles count="2">
    <cellStyle name="Millares" xfId="1" builtinId="3"/>
    <cellStyle name="Normal"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persons/person.xml><?xml version="1.0" encoding="utf-8"?>
<personList xmlns="http://schemas.microsoft.com/office/spreadsheetml/2018/threadedcomments" xmlns:x="http://schemas.openxmlformats.org/spreadsheetml/2006/main">
  <person displayName="Jesús Migallón Sanz" id="{35A890DB-4289-47B0-8BC9-C6A3F379E7B8}" userId="bf5ca656344fac8a"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9" dT="2024-03-19T10:57:14.82" personId="{35A890DB-4289-47B0-8BC9-C6A3F379E7B8}" id="{E03FF8FC-68EE-4F46-8E70-7C4BD84C52E0}">
    <text>No el local propio de la entidad sino alquileres necesarios para el desarrollo de la actividad</text>
  </threadedComment>
  <threadedComment ref="A23" dT="2024-03-19T10:52:14.85" personId="{35A890DB-4289-47B0-8BC9-C6A3F379E7B8}" id="{E5AD6D25-A829-4441-B812-0186648F3884}">
    <text>Un máximo de un 5%
Teléfono, internet, etc.
Seguros 
Suministros preferentemente
Excluir los gastos de alquiler
Gastos que puedan variar por el desarrollo de la actividad</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1006"/>
  <sheetViews>
    <sheetView view="pageLayout" topLeftCell="A12" zoomScaleNormal="110" workbookViewId="0">
      <selection activeCell="C22" sqref="C22"/>
    </sheetView>
  </sheetViews>
  <sheetFormatPr baseColWidth="10" defaultColWidth="14.375" defaultRowHeight="15" customHeight="1"/>
  <cols>
    <col min="1" max="1" width="40.25" style="1" customWidth="1"/>
    <col min="2" max="3" width="19.375" style="1" customWidth="1"/>
    <col min="4" max="4" width="20" style="1" customWidth="1"/>
    <col min="5" max="5" width="20.75" style="1" bestFit="1" customWidth="1"/>
    <col min="6" max="6" width="20.75" style="1" customWidth="1"/>
    <col min="7" max="7" width="21" style="1" bestFit="1" customWidth="1"/>
    <col min="8" max="8" width="21" style="1" customWidth="1"/>
    <col min="9" max="9" width="20.25" style="1" bestFit="1" customWidth="1"/>
    <col min="10" max="10" width="20.25" style="1" customWidth="1"/>
    <col min="11" max="11" width="17.375" style="1" customWidth="1"/>
    <col min="12" max="29" width="10.625" style="1" customWidth="1"/>
    <col min="30" max="16384" width="14.375" style="1"/>
  </cols>
  <sheetData>
    <row r="1" spans="1:11" ht="15" customHeight="1">
      <c r="A1" s="82" t="s">
        <v>14</v>
      </c>
      <c r="B1" s="83"/>
      <c r="C1" s="83"/>
      <c r="D1" s="83"/>
      <c r="E1" s="83"/>
      <c r="F1" s="83"/>
      <c r="G1" s="83"/>
      <c r="H1" s="83"/>
      <c r="I1" s="83"/>
      <c r="J1" s="83"/>
      <c r="K1" s="84"/>
    </row>
    <row r="2" spans="1:11" ht="15" customHeight="1">
      <c r="A2" s="85"/>
      <c r="B2" s="86"/>
      <c r="C2" s="86"/>
      <c r="D2" s="86"/>
      <c r="E2" s="86"/>
      <c r="F2" s="86"/>
      <c r="G2" s="86"/>
      <c r="H2" s="86"/>
      <c r="I2" s="86"/>
      <c r="J2" s="86"/>
      <c r="K2" s="87"/>
    </row>
    <row r="3" spans="1:11" ht="15" customHeight="1">
      <c r="A3" s="88" t="s">
        <v>15</v>
      </c>
      <c r="B3" s="89"/>
      <c r="C3" s="89"/>
      <c r="D3" s="89"/>
      <c r="E3" s="89"/>
      <c r="F3" s="89"/>
      <c r="G3" s="89"/>
      <c r="H3" s="89"/>
      <c r="I3" s="89"/>
      <c r="J3" s="89"/>
      <c r="K3" s="90"/>
    </row>
    <row r="4" spans="1:11" ht="15" customHeight="1">
      <c r="A4" s="88"/>
      <c r="B4" s="89"/>
      <c r="C4" s="89"/>
      <c r="D4" s="89"/>
      <c r="E4" s="89"/>
      <c r="F4" s="89"/>
      <c r="G4" s="89"/>
      <c r="H4" s="89"/>
      <c r="I4" s="89"/>
      <c r="J4" s="89"/>
      <c r="K4" s="90"/>
    </row>
    <row r="5" spans="1:11" ht="15" customHeight="1">
      <c r="A5" s="88" t="s">
        <v>16</v>
      </c>
      <c r="B5" s="89"/>
      <c r="C5" s="89"/>
      <c r="D5" s="89"/>
      <c r="E5" s="89"/>
      <c r="F5" s="89"/>
      <c r="G5" s="89"/>
      <c r="H5" s="89"/>
      <c r="I5" s="89"/>
      <c r="J5" s="89"/>
      <c r="K5" s="90"/>
    </row>
    <row r="6" spans="1:11" ht="15" customHeight="1" thickBot="1">
      <c r="A6" s="91"/>
      <c r="B6" s="92"/>
      <c r="C6" s="92"/>
      <c r="D6" s="92"/>
      <c r="E6" s="92"/>
      <c r="F6" s="92"/>
      <c r="G6" s="92"/>
      <c r="H6" s="92"/>
      <c r="I6" s="92"/>
      <c r="J6" s="92"/>
      <c r="K6" s="93"/>
    </row>
    <row r="8" spans="1:11" ht="15" customHeight="1" thickBot="1"/>
    <row r="9" spans="1:11" ht="37.5" customHeight="1" thickBot="1">
      <c r="A9" s="94" t="s">
        <v>49</v>
      </c>
      <c r="B9" s="95"/>
      <c r="C9" s="95"/>
      <c r="D9" s="95"/>
      <c r="E9" s="95"/>
      <c r="F9" s="95"/>
      <c r="G9" s="95"/>
      <c r="H9" s="95"/>
      <c r="I9" s="95"/>
      <c r="J9" s="95"/>
      <c r="K9" s="96"/>
    </row>
    <row r="10" spans="1:11" ht="19.5" customHeight="1">
      <c r="A10" s="2" t="s">
        <v>0</v>
      </c>
      <c r="B10" s="97"/>
      <c r="C10" s="97"/>
      <c r="D10" s="97"/>
      <c r="E10" s="97"/>
      <c r="F10" s="97"/>
      <c r="G10" s="97"/>
      <c r="H10" s="97"/>
      <c r="I10" s="97"/>
      <c r="J10" s="97"/>
      <c r="K10" s="98"/>
    </row>
    <row r="11" spans="1:11" ht="19.5" customHeight="1">
      <c r="A11" s="3" t="s">
        <v>50</v>
      </c>
      <c r="B11" s="99"/>
      <c r="C11" s="99"/>
      <c r="D11" s="99"/>
      <c r="E11" s="99"/>
      <c r="F11" s="99"/>
      <c r="G11" s="99"/>
      <c r="H11" s="99"/>
      <c r="I11" s="99"/>
      <c r="J11" s="99"/>
      <c r="K11" s="100"/>
    </row>
    <row r="12" spans="1:11" ht="19.5" customHeight="1" thickBot="1">
      <c r="A12" s="4" t="s">
        <v>1</v>
      </c>
      <c r="B12" s="65"/>
      <c r="C12" s="65"/>
      <c r="D12" s="65"/>
      <c r="E12" s="65"/>
      <c r="F12" s="65"/>
      <c r="G12" s="65"/>
      <c r="H12" s="65"/>
      <c r="I12" s="65"/>
      <c r="J12" s="65"/>
      <c r="K12" s="66"/>
    </row>
    <row r="13" spans="1:11" ht="32.25" customHeight="1" thickBot="1">
      <c r="A13" s="67" t="s">
        <v>7</v>
      </c>
      <c r="B13" s="68"/>
      <c r="C13" s="68"/>
      <c r="D13" s="68"/>
      <c r="E13" s="68"/>
      <c r="F13" s="68"/>
      <c r="G13" s="68"/>
      <c r="H13" s="68"/>
      <c r="I13" s="68"/>
      <c r="J13" s="68"/>
      <c r="K13" s="69"/>
    </row>
    <row r="14" spans="1:11" ht="19.5" customHeight="1" thickBot="1">
      <c r="A14" s="70" t="s">
        <v>20</v>
      </c>
      <c r="B14" s="72" t="s">
        <v>9</v>
      </c>
      <c r="C14" s="73"/>
      <c r="D14" s="73"/>
      <c r="E14" s="73"/>
      <c r="F14" s="73"/>
      <c r="G14" s="73"/>
      <c r="H14" s="73"/>
      <c r="I14" s="73"/>
      <c r="J14" s="74"/>
      <c r="K14" s="75" t="s">
        <v>22</v>
      </c>
    </row>
    <row r="15" spans="1:11" ht="19.5" customHeight="1" thickBot="1">
      <c r="A15" s="71"/>
      <c r="B15" s="77" t="s">
        <v>21</v>
      </c>
      <c r="C15" s="77" t="s">
        <v>51</v>
      </c>
      <c r="D15" s="58" t="s">
        <v>8</v>
      </c>
      <c r="E15" s="73" t="s">
        <v>17</v>
      </c>
      <c r="F15" s="74"/>
      <c r="G15" s="72" t="s">
        <v>52</v>
      </c>
      <c r="H15" s="74"/>
      <c r="I15" s="57" t="s">
        <v>18</v>
      </c>
      <c r="J15" s="58"/>
      <c r="K15" s="76"/>
    </row>
    <row r="16" spans="1:11" ht="19.5" customHeight="1" thickBot="1">
      <c r="A16" s="5"/>
      <c r="B16" s="78"/>
      <c r="C16" s="78"/>
      <c r="D16" s="80"/>
      <c r="E16" s="38" t="s">
        <v>53</v>
      </c>
      <c r="F16" s="34" t="s">
        <v>54</v>
      </c>
      <c r="G16" s="38" t="s">
        <v>53</v>
      </c>
      <c r="H16" s="34" t="s">
        <v>54</v>
      </c>
      <c r="I16" s="38" t="s">
        <v>53</v>
      </c>
      <c r="J16" s="37" t="s">
        <v>54</v>
      </c>
      <c r="K16" s="76"/>
    </row>
    <row r="17" spans="1:11" ht="19.5" customHeight="1" thickBot="1">
      <c r="A17" s="5"/>
      <c r="B17" s="79"/>
      <c r="C17" s="79"/>
      <c r="D17" s="81"/>
      <c r="E17" s="32"/>
      <c r="F17" s="33"/>
      <c r="G17" s="32"/>
      <c r="H17" s="34"/>
      <c r="I17" s="32"/>
      <c r="J17" s="37"/>
      <c r="K17" s="76"/>
    </row>
    <row r="18" spans="1:11" ht="18.75" customHeight="1">
      <c r="A18" s="6" t="s">
        <v>2</v>
      </c>
      <c r="B18" s="39"/>
      <c r="C18" s="40" t="e">
        <f>B18*100/$B$26</f>
        <v>#DIV/0!</v>
      </c>
      <c r="D18" s="41"/>
      <c r="E18" s="42"/>
      <c r="F18" s="41"/>
      <c r="G18" s="42"/>
      <c r="H18" s="41"/>
      <c r="I18" s="42"/>
      <c r="J18" s="41"/>
      <c r="K18" s="43">
        <f t="shared" ref="K18:K25" si="0">B18+D18+E18+G18+I18</f>
        <v>0</v>
      </c>
    </row>
    <row r="19" spans="1:11" ht="18.75" customHeight="1">
      <c r="A19" s="7" t="s">
        <v>19</v>
      </c>
      <c r="B19" s="44"/>
      <c r="C19" s="45" t="e">
        <f t="shared" ref="C19:C25" si="1">B19*100/$B$26</f>
        <v>#DIV/0!</v>
      </c>
      <c r="D19" s="46"/>
      <c r="E19" s="47"/>
      <c r="F19" s="46"/>
      <c r="G19" s="47"/>
      <c r="H19" s="46"/>
      <c r="I19" s="47"/>
      <c r="J19" s="46"/>
      <c r="K19" s="48">
        <f t="shared" si="0"/>
        <v>0</v>
      </c>
    </row>
    <row r="20" spans="1:11" ht="18.75" customHeight="1">
      <c r="A20" s="7" t="s">
        <v>3</v>
      </c>
      <c r="B20" s="44"/>
      <c r="C20" s="45" t="e">
        <f t="shared" si="1"/>
        <v>#DIV/0!</v>
      </c>
      <c r="D20" s="46"/>
      <c r="E20" s="47"/>
      <c r="F20" s="46"/>
      <c r="G20" s="47"/>
      <c r="H20" s="46"/>
      <c r="I20" s="47"/>
      <c r="J20" s="46"/>
      <c r="K20" s="48">
        <f t="shared" si="0"/>
        <v>0</v>
      </c>
    </row>
    <row r="21" spans="1:11" ht="18.75" customHeight="1">
      <c r="A21" s="7" t="s">
        <v>4</v>
      </c>
      <c r="B21" s="44"/>
      <c r="C21" s="45" t="e">
        <f>B21*100/$B$26</f>
        <v>#DIV/0!</v>
      </c>
      <c r="D21" s="46"/>
      <c r="E21" s="47"/>
      <c r="F21" s="46"/>
      <c r="G21" s="47"/>
      <c r="H21" s="46"/>
      <c r="I21" s="47"/>
      <c r="J21" s="46"/>
      <c r="K21" s="48">
        <f t="shared" si="0"/>
        <v>0</v>
      </c>
    </row>
    <row r="22" spans="1:11" ht="18.75" customHeight="1">
      <c r="A22" s="8" t="s">
        <v>12</v>
      </c>
      <c r="B22" s="44"/>
      <c r="C22" s="45" t="e">
        <f t="shared" si="1"/>
        <v>#DIV/0!</v>
      </c>
      <c r="D22" s="46"/>
      <c r="E22" s="47"/>
      <c r="F22" s="46"/>
      <c r="G22" s="47"/>
      <c r="H22" s="46"/>
      <c r="I22" s="47"/>
      <c r="J22" s="46"/>
      <c r="K22" s="48">
        <f t="shared" si="0"/>
        <v>0</v>
      </c>
    </row>
    <row r="23" spans="1:11" ht="18.75" customHeight="1">
      <c r="A23" s="7" t="s">
        <v>10</v>
      </c>
      <c r="B23" s="44"/>
      <c r="C23" s="45" t="e">
        <f t="shared" si="1"/>
        <v>#DIV/0!</v>
      </c>
      <c r="D23" s="46"/>
      <c r="E23" s="47"/>
      <c r="F23" s="46"/>
      <c r="G23" s="47"/>
      <c r="H23" s="46"/>
      <c r="I23" s="47"/>
      <c r="J23" s="46"/>
      <c r="K23" s="48">
        <f t="shared" si="0"/>
        <v>0</v>
      </c>
    </row>
    <row r="24" spans="1:11" ht="18.75" customHeight="1">
      <c r="A24" s="8" t="s">
        <v>5</v>
      </c>
      <c r="B24" s="44"/>
      <c r="C24" s="45" t="e">
        <f t="shared" si="1"/>
        <v>#DIV/0!</v>
      </c>
      <c r="D24" s="46"/>
      <c r="E24" s="47"/>
      <c r="F24" s="46"/>
      <c r="G24" s="47"/>
      <c r="H24" s="46"/>
      <c r="I24" s="47"/>
      <c r="J24" s="46"/>
      <c r="K24" s="48">
        <f t="shared" si="0"/>
        <v>0</v>
      </c>
    </row>
    <row r="25" spans="1:11" ht="18.75" customHeight="1" thickBot="1">
      <c r="A25" s="9" t="s">
        <v>13</v>
      </c>
      <c r="B25" s="49">
        <v>0</v>
      </c>
      <c r="C25" s="50" t="e">
        <f t="shared" si="1"/>
        <v>#DIV/0!</v>
      </c>
      <c r="D25" s="51"/>
      <c r="E25" s="52"/>
      <c r="F25" s="51"/>
      <c r="G25" s="52"/>
      <c r="H25" s="51"/>
      <c r="I25" s="52"/>
      <c r="J25" s="51"/>
      <c r="K25" s="53">
        <f t="shared" si="0"/>
        <v>0</v>
      </c>
    </row>
    <row r="26" spans="1:11" ht="24" customHeight="1" thickBot="1">
      <c r="A26" s="10" t="s">
        <v>6</v>
      </c>
      <c r="B26" s="12">
        <f>SUM(B18:B25)</f>
        <v>0</v>
      </c>
      <c r="C26" s="13" t="e">
        <f>SUM(C18:C25)</f>
        <v>#DIV/0!</v>
      </c>
      <c r="D26" s="14">
        <f t="shared" ref="D26:J26" si="2">SUM(D18:D25)</f>
        <v>0</v>
      </c>
      <c r="E26" s="12">
        <f t="shared" si="2"/>
        <v>0</v>
      </c>
      <c r="F26" s="12">
        <f t="shared" si="2"/>
        <v>0</v>
      </c>
      <c r="G26" s="12">
        <f t="shared" si="2"/>
        <v>0</v>
      </c>
      <c r="H26" s="12">
        <f t="shared" si="2"/>
        <v>0</v>
      </c>
      <c r="I26" s="12">
        <f t="shared" si="2"/>
        <v>0</v>
      </c>
      <c r="J26" s="12">
        <f t="shared" si="2"/>
        <v>0</v>
      </c>
      <c r="K26" s="12">
        <f>B26+D26+E26+F26+G26+H26+I26+J26</f>
        <v>0</v>
      </c>
    </row>
    <row r="27" spans="1:11" ht="24" customHeight="1" thickBot="1">
      <c r="A27" s="10" t="s">
        <v>11</v>
      </c>
      <c r="B27" s="15" t="e">
        <f>B26*100/(B26+D26+F26+H26+J26+E26+G26+I26)</f>
        <v>#DIV/0!</v>
      </c>
      <c r="C27" s="15"/>
      <c r="D27" s="15" t="e">
        <f>D26*100/K26</f>
        <v>#DIV/0!</v>
      </c>
      <c r="E27" s="15" t="e">
        <f>E26*100/K26</f>
        <v>#DIV/0!</v>
      </c>
      <c r="F27" s="15" t="e">
        <f>F26*100/K26</f>
        <v>#DIV/0!</v>
      </c>
      <c r="G27" s="15" t="e">
        <f>G26*100/K26</f>
        <v>#DIV/0!</v>
      </c>
      <c r="H27" s="15" t="e">
        <f>H26*100/K26</f>
        <v>#DIV/0!</v>
      </c>
      <c r="I27" s="15" t="e">
        <f>I26*100/K26</f>
        <v>#DIV/0!</v>
      </c>
      <c r="J27" s="15" t="e">
        <f>J26*100/K26</f>
        <v>#DIV/0!</v>
      </c>
      <c r="K27" s="15" t="e">
        <f>SUM(B27+D27+E27+F27+G27+H27+I27+J27)</f>
        <v>#DIV/0!</v>
      </c>
    </row>
    <row r="28" spans="1:11" ht="14.25" customHeight="1" thickBot="1">
      <c r="B28" s="11"/>
    </row>
    <row r="29" spans="1:11" ht="14.25" customHeight="1">
      <c r="B29" s="59" t="s">
        <v>55</v>
      </c>
      <c r="C29" s="60"/>
      <c r="D29" s="60"/>
      <c r="E29" s="60"/>
      <c r="F29" s="60"/>
      <c r="G29" s="60"/>
      <c r="H29" s="60"/>
      <c r="I29" s="60"/>
      <c r="J29" s="60"/>
      <c r="K29" s="61"/>
    </row>
    <row r="30" spans="1:11" ht="22.5" customHeight="1" thickBot="1">
      <c r="B30" s="62"/>
      <c r="C30" s="63"/>
      <c r="D30" s="63"/>
      <c r="E30" s="63"/>
      <c r="F30" s="63"/>
      <c r="G30" s="63"/>
      <c r="H30" s="63"/>
      <c r="I30" s="63"/>
      <c r="J30" s="63"/>
      <c r="K30" s="64"/>
    </row>
    <row r="31" spans="1:11" ht="14.25" customHeight="1" thickBot="1"/>
    <row r="32" spans="1:11" ht="27.75" customHeight="1">
      <c r="B32" s="59" t="s">
        <v>57</v>
      </c>
      <c r="C32" s="60"/>
      <c r="D32" s="60"/>
      <c r="E32" s="60"/>
      <c r="F32" s="60"/>
      <c r="G32" s="60"/>
      <c r="H32" s="60"/>
      <c r="I32" s="60"/>
      <c r="J32" s="60"/>
      <c r="K32" s="61"/>
    </row>
    <row r="33" spans="1:11" ht="27.75" customHeight="1" thickBot="1">
      <c r="A33" s="54"/>
      <c r="B33" s="62"/>
      <c r="C33" s="63"/>
      <c r="D33" s="63"/>
      <c r="E33" s="63"/>
      <c r="F33" s="63"/>
      <c r="G33" s="63"/>
      <c r="H33" s="63"/>
      <c r="I33" s="63"/>
      <c r="J33" s="63"/>
      <c r="K33" s="64"/>
    </row>
    <row r="34" spans="1:11" ht="14.25" customHeight="1" thickBot="1"/>
    <row r="35" spans="1:11" ht="18.75" customHeight="1">
      <c r="B35" s="59" t="s">
        <v>56</v>
      </c>
      <c r="C35" s="60"/>
      <c r="D35" s="60"/>
      <c r="E35" s="60"/>
      <c r="F35" s="60"/>
      <c r="G35" s="60"/>
      <c r="H35" s="60"/>
      <c r="I35" s="60"/>
      <c r="J35" s="60"/>
      <c r="K35" s="61"/>
    </row>
    <row r="36" spans="1:11" ht="26.25" customHeight="1" thickBot="1">
      <c r="B36" s="62"/>
      <c r="C36" s="63"/>
      <c r="D36" s="63"/>
      <c r="E36" s="63"/>
      <c r="F36" s="63"/>
      <c r="G36" s="63"/>
      <c r="H36" s="63"/>
      <c r="I36" s="63"/>
      <c r="J36" s="63"/>
      <c r="K36" s="64"/>
    </row>
    <row r="37" spans="1:11" ht="14.25" customHeight="1"/>
    <row r="38" spans="1:11" ht="14.25" customHeight="1"/>
    <row r="39" spans="1:11" ht="14.25" customHeight="1"/>
    <row r="40" spans="1:11" ht="14.25" customHeight="1"/>
    <row r="41" spans="1:11" ht="14.25" customHeight="1"/>
    <row r="42" spans="1:11" ht="14.25" customHeight="1"/>
    <row r="43" spans="1:11" ht="14.25" customHeight="1"/>
    <row r="44" spans="1:11" ht="14.25" customHeight="1"/>
    <row r="45" spans="1:11" ht="14.25" customHeight="1"/>
    <row r="46" spans="1:11" ht="14.25" customHeight="1"/>
    <row r="47" spans="1:11" ht="14.25" customHeight="1"/>
    <row r="48" spans="1:11"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row r="1004" ht="14.25" customHeight="1"/>
    <row r="1005" ht="14.25" customHeight="1"/>
    <row r="1006" ht="14.25" customHeight="1"/>
  </sheetData>
  <dataConsolidate/>
  <mergeCells count="20">
    <mergeCell ref="B11:K11"/>
    <mergeCell ref="A1:K2"/>
    <mergeCell ref="A3:K4"/>
    <mergeCell ref="A5:K6"/>
    <mergeCell ref="A9:K9"/>
    <mergeCell ref="B10:K10"/>
    <mergeCell ref="I15:J15"/>
    <mergeCell ref="B29:K30"/>
    <mergeCell ref="B32:K33"/>
    <mergeCell ref="B35:K36"/>
    <mergeCell ref="B12:K12"/>
    <mergeCell ref="A13:K13"/>
    <mergeCell ref="A14:A15"/>
    <mergeCell ref="B14:J14"/>
    <mergeCell ref="K14:K17"/>
    <mergeCell ref="B15:B17"/>
    <mergeCell ref="C15:C17"/>
    <mergeCell ref="D15:D17"/>
    <mergeCell ref="E15:F15"/>
    <mergeCell ref="G15:H15"/>
  </mergeCells>
  <conditionalFormatting sqref="B26">
    <cfRule type="cellIs" dxfId="4" priority="1" operator="greaterThan">
      <formula>10000</formula>
    </cfRule>
  </conditionalFormatting>
  <conditionalFormatting sqref="B27">
    <cfRule type="cellIs" dxfId="3" priority="2" operator="greaterThan">
      <formula>80</formula>
    </cfRule>
  </conditionalFormatting>
  <conditionalFormatting sqref="C23">
    <cfRule type="cellIs" dxfId="2" priority="3" operator="greaterThan">
      <formula>5</formula>
    </cfRule>
  </conditionalFormatting>
  <pageMargins left="0.23622047244094491" right="0.23622047244094491" top="0.74803149606299213" bottom="0.74803149606299213" header="0" footer="0"/>
  <pageSetup paperSize="9" scale="54" orientation="landscape" r:id="rId1"/>
  <headerFooter>
    <oddHeader>&amp;C&amp;G</oddHeader>
    <oddFooter>&amp;CFormulario Subvenciones Entidades S.A.L. 2024</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01"/>
  <sheetViews>
    <sheetView tabSelected="1" view="pageLayout" topLeftCell="A12" zoomScaleNormal="110" workbookViewId="0">
      <selection activeCell="D26" sqref="D26"/>
    </sheetView>
  </sheetViews>
  <sheetFormatPr baseColWidth="10" defaultColWidth="14.375" defaultRowHeight="15" customHeight="1"/>
  <cols>
    <col min="1" max="1" width="40.25" style="1" customWidth="1"/>
    <col min="2" max="4" width="19.375" style="1" customWidth="1"/>
    <col min="5" max="6" width="22.125" style="1" customWidth="1"/>
    <col min="7" max="7" width="22.25" style="1" bestFit="1" customWidth="1"/>
    <col min="8" max="8" width="22.125" style="1" customWidth="1"/>
    <col min="9" max="9" width="18.375" style="1" customWidth="1"/>
    <col min="10" max="27" width="10.625" style="1" customWidth="1"/>
    <col min="28" max="16384" width="14.375" style="1"/>
  </cols>
  <sheetData>
    <row r="1" spans="1:9" ht="15" customHeight="1">
      <c r="A1" s="82" t="s">
        <v>14</v>
      </c>
      <c r="B1" s="83"/>
      <c r="C1" s="83"/>
      <c r="D1" s="83"/>
      <c r="E1" s="83"/>
      <c r="F1" s="83"/>
      <c r="G1" s="83"/>
      <c r="H1" s="83"/>
      <c r="I1" s="84"/>
    </row>
    <row r="2" spans="1:9" ht="15" customHeight="1">
      <c r="A2" s="85"/>
      <c r="B2" s="86"/>
      <c r="C2" s="86"/>
      <c r="D2" s="86"/>
      <c r="E2" s="86"/>
      <c r="F2" s="86"/>
      <c r="G2" s="86"/>
      <c r="H2" s="86"/>
      <c r="I2" s="87"/>
    </row>
    <row r="3" spans="1:9" ht="15" customHeight="1">
      <c r="A3" s="88" t="s">
        <v>15</v>
      </c>
      <c r="B3" s="89"/>
      <c r="C3" s="89"/>
      <c r="D3" s="89"/>
      <c r="E3" s="89"/>
      <c r="F3" s="89"/>
      <c r="G3" s="89"/>
      <c r="H3" s="89"/>
      <c r="I3" s="90"/>
    </row>
    <row r="4" spans="1:9" ht="15" customHeight="1">
      <c r="A4" s="88"/>
      <c r="B4" s="89"/>
      <c r="C4" s="89"/>
      <c r="D4" s="89"/>
      <c r="E4" s="89"/>
      <c r="F4" s="89"/>
      <c r="G4" s="89"/>
      <c r="H4" s="89"/>
      <c r="I4" s="90"/>
    </row>
    <row r="5" spans="1:9" ht="15" customHeight="1">
      <c r="A5" s="88" t="s">
        <v>16</v>
      </c>
      <c r="B5" s="89"/>
      <c r="C5" s="89"/>
      <c r="D5" s="89"/>
      <c r="E5" s="89"/>
      <c r="F5" s="89"/>
      <c r="G5" s="89"/>
      <c r="H5" s="89"/>
      <c r="I5" s="90"/>
    </row>
    <row r="6" spans="1:9" ht="15" customHeight="1" thickBot="1">
      <c r="A6" s="91"/>
      <c r="B6" s="92"/>
      <c r="C6" s="92"/>
      <c r="D6" s="92"/>
      <c r="E6" s="92"/>
      <c r="F6" s="92"/>
      <c r="G6" s="92"/>
      <c r="H6" s="92"/>
      <c r="I6" s="93"/>
    </row>
    <row r="8" spans="1:9" ht="15" customHeight="1" thickBot="1"/>
    <row r="9" spans="1:9" ht="37.5" customHeight="1" thickBot="1">
      <c r="A9" s="94" t="s">
        <v>48</v>
      </c>
      <c r="B9" s="95"/>
      <c r="C9" s="95"/>
      <c r="D9" s="95"/>
      <c r="E9" s="95"/>
      <c r="F9" s="95"/>
      <c r="G9" s="95"/>
      <c r="H9" s="95"/>
      <c r="I9" s="96"/>
    </row>
    <row r="10" spans="1:9" ht="19.5" customHeight="1">
      <c r="A10" s="2" t="s">
        <v>0</v>
      </c>
      <c r="B10" s="97"/>
      <c r="C10" s="97"/>
      <c r="D10" s="97"/>
      <c r="E10" s="97"/>
      <c r="F10" s="97"/>
      <c r="G10" s="97"/>
      <c r="H10" s="97"/>
      <c r="I10" s="98"/>
    </row>
    <row r="11" spans="1:9" ht="19.5" customHeight="1">
      <c r="A11" s="3" t="s">
        <v>23</v>
      </c>
      <c r="B11" s="99"/>
      <c r="C11" s="99"/>
      <c r="D11" s="99"/>
      <c r="E11" s="99"/>
      <c r="F11" s="99"/>
      <c r="G11" s="99"/>
      <c r="H11" s="99"/>
      <c r="I11" s="100"/>
    </row>
    <row r="12" spans="1:9" ht="19.5" customHeight="1" thickBot="1">
      <c r="A12" s="4" t="s">
        <v>1</v>
      </c>
      <c r="B12" s="65"/>
      <c r="C12" s="65"/>
      <c r="D12" s="65"/>
      <c r="E12" s="65"/>
      <c r="F12" s="65"/>
      <c r="G12" s="65"/>
      <c r="H12" s="65"/>
      <c r="I12" s="66"/>
    </row>
    <row r="13" spans="1:9" ht="32.25" customHeight="1" thickBot="1">
      <c r="A13" s="67" t="s">
        <v>7</v>
      </c>
      <c r="B13" s="68"/>
      <c r="C13" s="68"/>
      <c r="D13" s="68"/>
      <c r="E13" s="68"/>
      <c r="F13" s="68"/>
      <c r="G13" s="68"/>
      <c r="H13" s="68"/>
      <c r="I13" s="103"/>
    </row>
    <row r="14" spans="1:9" ht="19.5" customHeight="1" thickBot="1">
      <c r="A14" s="70" t="s">
        <v>20</v>
      </c>
      <c r="B14" s="72" t="s">
        <v>9</v>
      </c>
      <c r="C14" s="73"/>
      <c r="D14" s="73"/>
      <c r="E14" s="73"/>
      <c r="F14" s="73"/>
      <c r="G14" s="73"/>
      <c r="H14" s="73"/>
      <c r="I14" s="77" t="s">
        <v>22</v>
      </c>
    </row>
    <row r="15" spans="1:9" ht="19.5" customHeight="1" thickBot="1">
      <c r="A15" s="71"/>
      <c r="B15" s="77" t="s">
        <v>21</v>
      </c>
      <c r="C15" s="57" t="s">
        <v>60</v>
      </c>
      <c r="D15" s="77" t="s">
        <v>58</v>
      </c>
      <c r="E15" s="77" t="s">
        <v>8</v>
      </c>
      <c r="F15" s="77" t="s">
        <v>17</v>
      </c>
      <c r="G15" s="101" t="s">
        <v>46</v>
      </c>
      <c r="H15" s="77" t="s">
        <v>18</v>
      </c>
      <c r="I15" s="78"/>
    </row>
    <row r="16" spans="1:9" ht="19.5" customHeight="1">
      <c r="A16" s="5"/>
      <c r="B16" s="78"/>
      <c r="C16" s="104"/>
      <c r="D16" s="78"/>
      <c r="E16" s="78"/>
      <c r="F16" s="78"/>
      <c r="G16" s="102"/>
      <c r="H16" s="78"/>
      <c r="I16" s="78"/>
    </row>
    <row r="17" spans="1:9" ht="19.5" customHeight="1" thickBot="1">
      <c r="A17" s="5"/>
      <c r="B17" s="79"/>
      <c r="C17" s="105"/>
      <c r="D17" s="79"/>
      <c r="E17" s="79"/>
      <c r="F17" s="79"/>
      <c r="G17" s="81"/>
      <c r="H17" s="79"/>
      <c r="I17" s="79"/>
    </row>
    <row r="18" spans="1:9" ht="18.75" customHeight="1">
      <c r="A18" s="6" t="s">
        <v>2</v>
      </c>
      <c r="B18" s="23">
        <f>SUMIF(listado_justificantes!$J$8:$J$157,"Personal",listado_justificantes!$G$8:$G$157)</f>
        <v>0</v>
      </c>
      <c r="C18" s="55">
        <f>Presupuesto_aprobado!B18</f>
        <v>0</v>
      </c>
      <c r="D18" s="55" t="str">
        <f t="shared" ref="D18:D25" si="0">IF(ISERROR(B18*100/C18),"Partida no solicitada",B18*100/C18)</f>
        <v>Partida no solicitada</v>
      </c>
      <c r="E18" s="56">
        <f>SUMIFS(listado_justificantes!$H$8:$H$157,listado_justificantes!$I$8:$I$157,"Entidad",listado_justificantes!$J$8:$J$157,"Personal")</f>
        <v>0</v>
      </c>
      <c r="F18" s="56">
        <f>SUMIFS(listado_justificantes!$H$8:$H$157,listado_justificantes!$I$8:$I$157,"Cof1",listado_justificantes!$J$8:$J$157,"Personal")</f>
        <v>0</v>
      </c>
      <c r="G18" s="56">
        <f>SUMIFS(listado_justificantes!$H$8:$H$157,listado_justificantes!$I$8:$I$157,"Cof2",listado_justificantes!$J$8:$J$157,"Personal")</f>
        <v>0</v>
      </c>
      <c r="H18" s="23">
        <f>SUMIFS(listado_justificantes!$H$8:$H$157,listado_justificantes!$I$8:$I$157,"Cof3",listado_justificantes!$J$8:$J$157,"Personal")</f>
        <v>0</v>
      </c>
      <c r="I18" s="29">
        <f t="shared" ref="I18:I26" si="1">B18+E18+F18+G18+H18</f>
        <v>0</v>
      </c>
    </row>
    <row r="19" spans="1:9" ht="18.75" customHeight="1">
      <c r="A19" s="7" t="s">
        <v>19</v>
      </c>
      <c r="B19" s="23">
        <f>SUMIF(listado_justificantes!$J$8:$J$157,"Locales",listado_justificantes!$G$8:$G$157)</f>
        <v>0</v>
      </c>
      <c r="C19" s="55">
        <f>Presupuesto_aprobado!B19</f>
        <v>0</v>
      </c>
      <c r="D19" s="55" t="str">
        <f t="shared" si="0"/>
        <v>Partida no solicitada</v>
      </c>
      <c r="E19" s="24">
        <f>SUMIFS(listado_justificantes!$H$8:$H$157,listado_justificantes!$I$8:$I$157,"Entidad",listado_justificantes!$J$8:$J$157,"Locales")</f>
        <v>0</v>
      </c>
      <c r="F19" s="24">
        <f>SUMIFS(listado_justificantes!$H$8:$H$157,listado_justificantes!$I$8:$I$157,"Cof1",listado_justificantes!$J$8:$J$157,"Locales")</f>
        <v>0</v>
      </c>
      <c r="G19" s="24">
        <f>SUMIFS(listado_justificantes!$H$8:$H$157,listado_justificantes!$I$8:$I$157,"Cof2",listado_justificantes!$J$8:$J$157,"Locales")</f>
        <v>0</v>
      </c>
      <c r="H19" s="25">
        <f>SUMIFS(listado_justificantes!$H$8:$H$157,listado_justificantes!$I$8:$I$157,"Cof3",listado_justificantes!$J$8:$J$157,"Locales")</f>
        <v>0</v>
      </c>
      <c r="I19" s="30">
        <f t="shared" si="1"/>
        <v>0</v>
      </c>
    </row>
    <row r="20" spans="1:9" ht="18.75" customHeight="1">
      <c r="A20" s="7" t="s">
        <v>3</v>
      </c>
      <c r="B20" s="23">
        <f>SUMIF(listado_justificantes!$J$8:$J$157,"Materiales",listado_justificantes!$G$8:$G$157)</f>
        <v>0</v>
      </c>
      <c r="C20" s="55">
        <f>Presupuesto_aprobado!B20</f>
        <v>0</v>
      </c>
      <c r="D20" s="55" t="str">
        <f t="shared" si="0"/>
        <v>Partida no solicitada</v>
      </c>
      <c r="E20" s="24">
        <f>SUMIFS(listado_justificantes!$H$8:$H$157,listado_justificantes!$I$8:$I$157,"Entidad",listado_justificantes!$J$8:$J$157,"Materiales")</f>
        <v>0</v>
      </c>
      <c r="F20" s="24">
        <f>SUMIFS(listado_justificantes!$H$8:$H$157,listado_justificantes!$I$8:$I$157,"Cof1",listado_justificantes!$J$8:$J$157,"Materiales")</f>
        <v>0</v>
      </c>
      <c r="G20" s="24">
        <f>SUMIFS(listado_justificantes!$H$8:$H$157,listado_justificantes!$I$8:$I$157,"Cof2",listado_justificantes!$J$8:$J$157,"Materiales")</f>
        <v>0</v>
      </c>
      <c r="H20" s="25">
        <f>SUMIFS(listado_justificantes!$H$8:$H$157,listado_justificantes!$I$8:$I$157,"Cof3",listado_justificantes!$J$8:$J$157,"Materiales")</f>
        <v>0</v>
      </c>
      <c r="I20" s="30">
        <f t="shared" si="1"/>
        <v>0</v>
      </c>
    </row>
    <row r="21" spans="1:9" ht="18.75" customHeight="1">
      <c r="A21" s="7" t="s">
        <v>4</v>
      </c>
      <c r="B21" s="23">
        <f>SUMIF(listado_justificantes!$J$8:$J$157,"Publicaciones",listado_justificantes!$G$8:$G$157)</f>
        <v>0</v>
      </c>
      <c r="C21" s="55">
        <f>Presupuesto_aprobado!B21</f>
        <v>0</v>
      </c>
      <c r="D21" s="55" t="str">
        <f t="shared" si="0"/>
        <v>Partida no solicitada</v>
      </c>
      <c r="E21" s="24">
        <f>SUMIFS(listado_justificantes!$H$8:$H$157,listado_justificantes!$I$8:$I$157,"Entidad",listado_justificantes!$J$8:$J$157,"Publicaciones")</f>
        <v>0</v>
      </c>
      <c r="F21" s="24">
        <f>SUMIFS(listado_justificantes!$H$8:$H$157,listado_justificantes!$I$8:$I$157,"Cof1",listado_justificantes!$J$8:$J$157,"Publicaciones")</f>
        <v>0</v>
      </c>
      <c r="G21" s="24">
        <f>SUMIFS(listado_justificantes!$H$8:$H$157,listado_justificantes!$I$8:$I$157,"Cof2",listado_justificantes!$J$8:$J$157,"Publicaciones")</f>
        <v>0</v>
      </c>
      <c r="H21" s="25">
        <f>SUMIFS(listado_justificantes!$H$8:$H$157,listado_justificantes!$I$8:$I$157,"Cof3",listado_justificantes!$J$8:$J$157,"Publicaciones")</f>
        <v>0</v>
      </c>
      <c r="I21" s="30">
        <f t="shared" si="1"/>
        <v>0</v>
      </c>
    </row>
    <row r="22" spans="1:9" ht="18.75" customHeight="1">
      <c r="A22" s="8" t="s">
        <v>12</v>
      </c>
      <c r="B22" s="23">
        <f>SUMIF(listado_justificantes!$J$8:$J$157,"Viajes",listado_justificantes!$G$8:$G$157)</f>
        <v>0</v>
      </c>
      <c r="C22" s="55">
        <f>Presupuesto_aprobado!B22</f>
        <v>0</v>
      </c>
      <c r="D22" s="55" t="str">
        <f t="shared" si="0"/>
        <v>Partida no solicitada</v>
      </c>
      <c r="E22" s="24">
        <f>SUMIFS(listado_justificantes!$H$8:$H$157,listado_justificantes!$I$8:$I$157,"Entidad",listado_justificantes!$J$8:$J$157,"Viajes")</f>
        <v>0</v>
      </c>
      <c r="F22" s="24">
        <f>SUMIFS(listado_justificantes!$H$8:$H$157,listado_justificantes!$I$8:$I$157,"Cof1",listado_justificantes!$J$8:$J$157,"Viajes")</f>
        <v>0</v>
      </c>
      <c r="G22" s="24">
        <f>SUMIFS(listado_justificantes!$H$8:$H$157,listado_justificantes!$I$8:$I$157,"Cof2",listado_justificantes!$J$8:$J$157,"Viajes")</f>
        <v>0</v>
      </c>
      <c r="H22" s="25">
        <f>SUMIFS(listado_justificantes!$H$8:$H$157,listado_justificantes!$I$8:$I$157,"Cof3",listado_justificantes!$J$8:$J$157,"Viajes")</f>
        <v>0</v>
      </c>
      <c r="I22" s="30">
        <f t="shared" si="1"/>
        <v>0</v>
      </c>
    </row>
    <row r="23" spans="1:9" ht="18.75" customHeight="1">
      <c r="A23" s="7" t="s">
        <v>10</v>
      </c>
      <c r="B23" s="23">
        <f>SUMIF(listado_justificantes!$J$8:$J$157,"Funcionamiento",listado_justificantes!$G$8:$G$157)</f>
        <v>0</v>
      </c>
      <c r="C23" s="55">
        <f>Presupuesto_aprobado!B23</f>
        <v>0</v>
      </c>
      <c r="D23" s="55" t="str">
        <f t="shared" si="0"/>
        <v>Partida no solicitada</v>
      </c>
      <c r="E23" s="24">
        <f>SUMIFS(listado_justificantes!$H$8:$H$157,listado_justificantes!$I$8:$I$157,"Entidad",listado_justificantes!$J$8:$J$157,"Funcionamiento")</f>
        <v>0</v>
      </c>
      <c r="F23" s="24">
        <f>SUMIFS(listado_justificantes!$H$8:$H$157,listado_justificantes!$I$8:$I$157,"Cof1",listado_justificantes!$J$8:$J$157,"Funcionamiento")</f>
        <v>0</v>
      </c>
      <c r="G23" s="24">
        <f>SUMIFS(listado_justificantes!$H$8:$H$157,listado_justificantes!$I$8:$I$157,"Cof2",listado_justificantes!$J$8:$J$157,"Funcionamiento")</f>
        <v>0</v>
      </c>
      <c r="H23" s="25">
        <f>SUMIFS(listado_justificantes!$H$8:$H$157,listado_justificantes!$I$8:$I$157,"Cof3",listado_justificantes!$J$8:$J$157,"Funcionamiento")</f>
        <v>0</v>
      </c>
      <c r="I23" s="30">
        <f t="shared" si="1"/>
        <v>0</v>
      </c>
    </row>
    <row r="24" spans="1:9" ht="18.75" customHeight="1">
      <c r="A24" s="8" t="s">
        <v>5</v>
      </c>
      <c r="B24" s="23">
        <f>SUMIF(listado_justificantes!$J$8:$J$157,"Contratación servicios",listado_justificantes!$G$8:$G$157)</f>
        <v>0</v>
      </c>
      <c r="C24" s="55">
        <f>Presupuesto_aprobado!B24</f>
        <v>0</v>
      </c>
      <c r="D24" s="55" t="str">
        <f t="shared" si="0"/>
        <v>Partida no solicitada</v>
      </c>
      <c r="E24" s="24">
        <f>SUMIFS(listado_justificantes!$H$8:$H$157,listado_justificantes!$I$8:$I$157,"Entidad",listado_justificantes!$J$8:$J$157,"Contratación servicios")</f>
        <v>0</v>
      </c>
      <c r="F24" s="24">
        <f>SUMIFS(listado_justificantes!$H$8:$H$157,listado_justificantes!$I$8:$I$157,"Cof1",listado_justificantes!$J$8:$J$157,"Contratación servicios")</f>
        <v>0</v>
      </c>
      <c r="G24" s="24">
        <f>SUMIFS(listado_justificantes!$H$8:$H$157,listado_justificantes!$I$8:$I$157,"Cof2",listado_justificantes!$J$8:$J$157,"Contratación servicios")</f>
        <v>0</v>
      </c>
      <c r="H24" s="25">
        <f>SUMIFS(listado_justificantes!$H$8:$H$157,listado_justificantes!$I$8:$I$157,"Cof3",listado_justificantes!$J$8:$J$157,"Contratación servicios")</f>
        <v>0</v>
      </c>
      <c r="I24" s="30">
        <f t="shared" si="1"/>
        <v>0</v>
      </c>
    </row>
    <row r="25" spans="1:9" ht="18.75" customHeight="1" thickBot="1">
      <c r="A25" s="9" t="s">
        <v>13</v>
      </c>
      <c r="B25" s="26">
        <f>SUMIF(listado_justificantes!$J$8:$J$157,"Otros costes",listado_justificantes!$G$8:$G$157)</f>
        <v>0</v>
      </c>
      <c r="C25" s="55">
        <f>Presupuesto_aprobado!B25</f>
        <v>0</v>
      </c>
      <c r="D25" s="55" t="str">
        <f t="shared" si="0"/>
        <v>Partida no solicitada</v>
      </c>
      <c r="E25" s="27">
        <f>SUMIFS(listado_justificantes!$H$8:$H$157,listado_justificantes!$I$8:$I$157,"Entidad",listado_justificantes!$J$8:$J$157,"Otros costes")</f>
        <v>0</v>
      </c>
      <c r="F25" s="27">
        <f>SUMIFS(listado_justificantes!$H$8:$H$157,listado_justificantes!$I$8:$I$157,"Cof1",listado_justificantes!$J$8:$J$157,"Otros costes")</f>
        <v>0</v>
      </c>
      <c r="G25" s="27">
        <f>SUMIFS(listado_justificantes!$H$8:$H$157,listado_justificantes!$I$8:$I$157,"Cof2",listado_justificantes!$J$8:$J$157,"Otros costes")</f>
        <v>0</v>
      </c>
      <c r="H25" s="28">
        <f>SUMIFS(listado_justificantes!$H$8:$H$157,listado_justificantes!$I$8:$I$157,"Cof3",listado_justificantes!$J$8:$J$157,"Otros costes")</f>
        <v>0</v>
      </c>
      <c r="I25" s="31">
        <f t="shared" si="1"/>
        <v>0</v>
      </c>
    </row>
    <row r="26" spans="1:9" ht="24" customHeight="1" thickBot="1">
      <c r="A26" s="10" t="s">
        <v>6</v>
      </c>
      <c r="B26" s="12">
        <f>SUM(B18:B25)</f>
        <v>0</v>
      </c>
      <c r="C26" s="12">
        <f>SUM(C18:C25)</f>
        <v>0</v>
      </c>
      <c r="D26" s="12" t="e">
        <f>AVERAGE(D18:D25)</f>
        <v>#DIV/0!</v>
      </c>
      <c r="E26" s="13">
        <f t="shared" ref="E26" si="2">SUM(E18:E25)</f>
        <v>0</v>
      </c>
      <c r="F26" s="13">
        <f t="shared" ref="F26" si="3">SUM(F18:F25)</f>
        <v>0</v>
      </c>
      <c r="G26" s="14">
        <f t="shared" ref="G26" si="4">SUM(G18:G25)</f>
        <v>0</v>
      </c>
      <c r="H26" s="12">
        <f t="shared" ref="H26" si="5">SUM(H18:H25)</f>
        <v>0</v>
      </c>
      <c r="I26" s="13">
        <f t="shared" si="1"/>
        <v>0</v>
      </c>
    </row>
    <row r="27" spans="1:9" ht="24" customHeight="1" thickBot="1">
      <c r="A27" s="10" t="s">
        <v>61</v>
      </c>
      <c r="B27" s="15" t="e">
        <f>B26*100/(B26+E26+F26+G26+H26)</f>
        <v>#DIV/0!</v>
      </c>
      <c r="C27" s="15"/>
      <c r="D27" s="15"/>
      <c r="E27" s="15" t="e">
        <f>E26*100/I26</f>
        <v>#DIV/0!</v>
      </c>
      <c r="F27" s="15" t="e">
        <f>F26*100/I26</f>
        <v>#DIV/0!</v>
      </c>
      <c r="G27" s="15" t="e">
        <f>G26*100/I26</f>
        <v>#DIV/0!</v>
      </c>
      <c r="H27" s="15" t="e">
        <f>H26*100/I26</f>
        <v>#DIV/0!</v>
      </c>
      <c r="I27" s="15"/>
    </row>
    <row r="28" spans="1:9" ht="14.25" customHeight="1" thickBot="1">
      <c r="B28" s="11"/>
    </row>
    <row r="29" spans="1:9" ht="14.25" customHeight="1">
      <c r="B29" s="59" t="s">
        <v>47</v>
      </c>
      <c r="C29" s="60"/>
      <c r="D29" s="60"/>
      <c r="E29" s="60"/>
      <c r="F29" s="60"/>
      <c r="G29" s="60"/>
      <c r="H29" s="60"/>
      <c r="I29" s="61"/>
    </row>
    <row r="30" spans="1:9" ht="14.25" customHeight="1" thickBot="1">
      <c r="B30" s="62"/>
      <c r="C30" s="63"/>
      <c r="D30" s="63"/>
      <c r="E30" s="63"/>
      <c r="F30" s="63"/>
      <c r="G30" s="63"/>
      <c r="H30" s="63"/>
      <c r="I30" s="64"/>
    </row>
    <row r="31" spans="1:9" ht="14.25" customHeight="1"/>
    <row r="32" spans="1:9"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sheetData>
  <sheetProtection algorithmName="SHA-512" hashValue="n5Zwo2nVurKlXjF+aGPkik93KXGvxu7ZfdSlN8aeRPfvBto/Q21xus4oMwhC51ak3q2wOV/zDEIwh79nNACuKw==" saltValue="8PUzX7XGl0wTyFb1TM9qeQ==" spinCount="100000" sheet="1" objects="1" scenarios="1"/>
  <dataConsolidate/>
  <mergeCells count="19">
    <mergeCell ref="B29:I30"/>
    <mergeCell ref="F15:F17"/>
    <mergeCell ref="G15:G17"/>
    <mergeCell ref="H15:H17"/>
    <mergeCell ref="A9:I9"/>
    <mergeCell ref="B10:I10"/>
    <mergeCell ref="A13:I13"/>
    <mergeCell ref="A14:A15"/>
    <mergeCell ref="B14:H14"/>
    <mergeCell ref="B15:B17"/>
    <mergeCell ref="E15:E17"/>
    <mergeCell ref="I14:I17"/>
    <mergeCell ref="C15:C17"/>
    <mergeCell ref="D15:D17"/>
    <mergeCell ref="A1:I2"/>
    <mergeCell ref="A3:I4"/>
    <mergeCell ref="A5:I6"/>
    <mergeCell ref="B11:I11"/>
    <mergeCell ref="B12:I12"/>
  </mergeCells>
  <phoneticPr fontId="11" type="noConversion"/>
  <conditionalFormatting sqref="B26">
    <cfRule type="cellIs" dxfId="1" priority="1" operator="greaterThan">
      <formula>10000</formula>
    </cfRule>
  </conditionalFormatting>
  <conditionalFormatting sqref="B27">
    <cfRule type="cellIs" dxfId="0" priority="2" operator="greaterThan">
      <formula>80</formula>
    </cfRule>
  </conditionalFormatting>
  <pageMargins left="0.23622047244094491" right="0.23622047244094491" top="0.74803149606299213" bottom="0.74803149606299213" header="0" footer="0"/>
  <pageSetup paperSize="9" scale="64" orientation="landscape" r:id="rId1"/>
  <headerFooter>
    <oddHeader>&amp;C&amp;G</oddHeader>
    <oddFooter>&amp;CFormulario Subvenciones Entidades S.A.L. 2024</oddFooter>
  </headerFooter>
  <ignoredErrors>
    <ignoredError sqref="E27" unlockedFormula="1"/>
  </ignoredError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57"/>
  <sheetViews>
    <sheetView view="pageLayout" topLeftCell="A8" zoomScale="120" zoomScaleNormal="100" zoomScalePageLayoutView="120" workbookViewId="0">
      <selection activeCell="H8" sqref="H8:H157"/>
    </sheetView>
  </sheetViews>
  <sheetFormatPr baseColWidth="10" defaultColWidth="11.375" defaultRowHeight="12"/>
  <cols>
    <col min="1" max="1" width="5.75" style="16" customWidth="1"/>
    <col min="2" max="2" width="11.375" style="16"/>
    <col min="3" max="4" width="20.625" style="16" customWidth="1"/>
    <col min="5" max="9" width="11.375" style="16"/>
    <col min="10" max="10" width="14.375" style="16" customWidth="1"/>
    <col min="11" max="11" width="11.375" style="16"/>
    <col min="12" max="13" width="0" style="16" hidden="1" customWidth="1"/>
    <col min="14" max="16384" width="11.375" style="16"/>
  </cols>
  <sheetData>
    <row r="2" spans="1:13">
      <c r="B2" s="106" t="s">
        <v>59</v>
      </c>
      <c r="C2" s="107"/>
      <c r="D2" s="107"/>
      <c r="E2" s="107"/>
      <c r="F2" s="107"/>
      <c r="G2" s="107"/>
      <c r="H2" s="107"/>
      <c r="I2" s="107"/>
      <c r="J2" s="107"/>
    </row>
    <row r="3" spans="1:13">
      <c r="B3" s="107"/>
      <c r="C3" s="107"/>
      <c r="D3" s="107"/>
      <c r="E3" s="107"/>
      <c r="F3" s="107"/>
      <c r="G3" s="107"/>
      <c r="H3" s="107"/>
      <c r="I3" s="107"/>
      <c r="J3" s="107"/>
    </row>
    <row r="4" spans="1:13">
      <c r="B4" s="107"/>
      <c r="C4" s="107"/>
      <c r="D4" s="107"/>
      <c r="E4" s="107"/>
      <c r="F4" s="107"/>
      <c r="G4" s="107"/>
      <c r="H4" s="107"/>
      <c r="I4" s="107"/>
      <c r="J4" s="107"/>
    </row>
    <row r="5" spans="1:13" ht="51.75" customHeight="1">
      <c r="B5" s="107"/>
      <c r="C5" s="107"/>
      <c r="D5" s="107"/>
      <c r="E5" s="107"/>
      <c r="F5" s="107"/>
      <c r="G5" s="107"/>
      <c r="H5" s="107"/>
      <c r="I5" s="107"/>
      <c r="J5" s="107"/>
    </row>
    <row r="7" spans="1:13" ht="33.75">
      <c r="A7" s="20" t="s">
        <v>24</v>
      </c>
      <c r="B7" s="20" t="s">
        <v>25</v>
      </c>
      <c r="C7" s="20" t="s">
        <v>26</v>
      </c>
      <c r="D7" s="20" t="s">
        <v>27</v>
      </c>
      <c r="E7" s="20" t="s">
        <v>28</v>
      </c>
      <c r="F7" s="20" t="s">
        <v>29</v>
      </c>
      <c r="G7" s="20" t="s">
        <v>30</v>
      </c>
      <c r="H7" s="20" t="s">
        <v>31</v>
      </c>
      <c r="I7" s="20" t="s">
        <v>45</v>
      </c>
      <c r="J7" s="20" t="s">
        <v>32</v>
      </c>
      <c r="K7" s="17"/>
      <c r="L7" s="17"/>
    </row>
    <row r="8" spans="1:13">
      <c r="A8" s="19">
        <v>1</v>
      </c>
      <c r="B8" s="35"/>
      <c r="C8" s="21"/>
      <c r="D8" s="21"/>
      <c r="E8" s="36"/>
      <c r="F8" s="22"/>
      <c r="G8" s="22"/>
      <c r="H8" s="22"/>
      <c r="I8" s="21"/>
      <c r="J8" s="21"/>
      <c r="L8" s="18" t="s">
        <v>34</v>
      </c>
      <c r="M8" s="18" t="s">
        <v>37</v>
      </c>
    </row>
    <row r="9" spans="1:13">
      <c r="A9" s="19">
        <v>2</v>
      </c>
      <c r="B9" s="35"/>
      <c r="C9" s="21"/>
      <c r="D9" s="21"/>
      <c r="E9" s="36"/>
      <c r="F9" s="22"/>
      <c r="G9" s="22"/>
      <c r="H9" s="22"/>
      <c r="I9" s="21"/>
      <c r="J9" s="21"/>
      <c r="L9" s="18" t="s">
        <v>33</v>
      </c>
      <c r="M9" s="18" t="s">
        <v>38</v>
      </c>
    </row>
    <row r="10" spans="1:13">
      <c r="A10" s="19">
        <v>3</v>
      </c>
      <c r="B10" s="35"/>
      <c r="C10" s="21"/>
      <c r="D10" s="21"/>
      <c r="E10" s="36"/>
      <c r="F10" s="22"/>
      <c r="G10" s="22"/>
      <c r="H10" s="22"/>
      <c r="I10" s="21"/>
      <c r="J10" s="21"/>
      <c r="L10" s="18" t="s">
        <v>35</v>
      </c>
      <c r="M10" s="18" t="s">
        <v>39</v>
      </c>
    </row>
    <row r="11" spans="1:13">
      <c r="A11" s="19">
        <v>4</v>
      </c>
      <c r="B11" s="35"/>
      <c r="C11" s="21"/>
      <c r="D11" s="21"/>
      <c r="E11" s="36"/>
      <c r="F11" s="22"/>
      <c r="G11" s="22"/>
      <c r="H11" s="22"/>
      <c r="I11" s="21"/>
      <c r="J11" s="21"/>
      <c r="L11" s="18" t="s">
        <v>36</v>
      </c>
      <c r="M11" s="18" t="s">
        <v>40</v>
      </c>
    </row>
    <row r="12" spans="1:13">
      <c r="A12" s="19">
        <v>5</v>
      </c>
      <c r="B12" s="35"/>
      <c r="C12" s="21"/>
      <c r="D12" s="21"/>
      <c r="E12" s="36"/>
      <c r="F12" s="22"/>
      <c r="G12" s="22"/>
      <c r="H12" s="22"/>
      <c r="I12" s="21"/>
      <c r="J12" s="21"/>
      <c r="L12" s="18" t="s">
        <v>36</v>
      </c>
      <c r="M12" s="18" t="s">
        <v>41</v>
      </c>
    </row>
    <row r="13" spans="1:13">
      <c r="A13" s="19">
        <v>6</v>
      </c>
      <c r="B13" s="35"/>
      <c r="C13" s="21"/>
      <c r="D13" s="21"/>
      <c r="E13" s="36"/>
      <c r="F13" s="22"/>
      <c r="G13" s="22"/>
      <c r="H13" s="22"/>
      <c r="I13" s="21"/>
      <c r="J13" s="21"/>
      <c r="L13" s="18"/>
      <c r="M13" s="18" t="s">
        <v>42</v>
      </c>
    </row>
    <row r="14" spans="1:13">
      <c r="A14" s="19">
        <v>7</v>
      </c>
      <c r="B14" s="35"/>
      <c r="C14" s="21"/>
      <c r="D14" s="21"/>
      <c r="E14" s="36"/>
      <c r="F14" s="22"/>
      <c r="G14" s="22"/>
      <c r="H14" s="22"/>
      <c r="I14" s="21"/>
      <c r="J14" s="21"/>
      <c r="L14" s="18"/>
      <c r="M14" s="18" t="s">
        <v>43</v>
      </c>
    </row>
    <row r="15" spans="1:13">
      <c r="A15" s="19">
        <v>8</v>
      </c>
      <c r="B15" s="35"/>
      <c r="C15" s="21"/>
      <c r="D15" s="21"/>
      <c r="E15" s="36"/>
      <c r="F15" s="22"/>
      <c r="G15" s="22"/>
      <c r="H15" s="22"/>
      <c r="I15" s="21"/>
      <c r="J15" s="21"/>
      <c r="L15" s="18"/>
      <c r="M15" s="18" t="s">
        <v>44</v>
      </c>
    </row>
    <row r="16" spans="1:13">
      <c r="A16" s="19">
        <v>9</v>
      </c>
      <c r="B16" s="35"/>
      <c r="C16" s="21"/>
      <c r="D16" s="21"/>
      <c r="E16" s="36"/>
      <c r="F16" s="22"/>
      <c r="G16" s="22"/>
      <c r="H16" s="22"/>
      <c r="I16" s="21"/>
      <c r="J16" s="21"/>
    </row>
    <row r="17" spans="1:10">
      <c r="A17" s="19">
        <v>10</v>
      </c>
      <c r="B17" s="35"/>
      <c r="C17" s="21"/>
      <c r="D17" s="21"/>
      <c r="E17" s="36"/>
      <c r="F17" s="22"/>
      <c r="G17" s="22"/>
      <c r="H17" s="22"/>
      <c r="I17" s="21"/>
      <c r="J17" s="21"/>
    </row>
    <row r="18" spans="1:10">
      <c r="A18" s="19">
        <v>11</v>
      </c>
      <c r="B18" s="35"/>
      <c r="C18" s="21"/>
      <c r="D18" s="21"/>
      <c r="E18" s="36"/>
      <c r="F18" s="22"/>
      <c r="G18" s="22"/>
      <c r="H18" s="22"/>
      <c r="I18" s="21"/>
      <c r="J18" s="21"/>
    </row>
    <row r="19" spans="1:10">
      <c r="A19" s="19">
        <v>12</v>
      </c>
      <c r="B19" s="35"/>
      <c r="C19" s="21"/>
      <c r="D19" s="21"/>
      <c r="E19" s="36"/>
      <c r="F19" s="22"/>
      <c r="G19" s="22"/>
      <c r="H19" s="22"/>
      <c r="I19" s="21"/>
      <c r="J19" s="21"/>
    </row>
    <row r="20" spans="1:10">
      <c r="A20" s="19">
        <v>13</v>
      </c>
      <c r="B20" s="35"/>
      <c r="C20" s="21"/>
      <c r="D20" s="21"/>
      <c r="E20" s="36"/>
      <c r="F20" s="22"/>
      <c r="G20" s="22"/>
      <c r="H20" s="22"/>
      <c r="I20" s="21"/>
      <c r="J20" s="21"/>
    </row>
    <row r="21" spans="1:10">
      <c r="A21" s="19">
        <v>14</v>
      </c>
      <c r="B21" s="35"/>
      <c r="C21" s="21"/>
      <c r="D21" s="21"/>
      <c r="E21" s="36"/>
      <c r="F21" s="22"/>
      <c r="G21" s="22"/>
      <c r="H21" s="22"/>
      <c r="I21" s="21"/>
      <c r="J21" s="21"/>
    </row>
    <row r="22" spans="1:10">
      <c r="A22" s="19">
        <v>15</v>
      </c>
      <c r="B22" s="35"/>
      <c r="C22" s="21"/>
      <c r="D22" s="21"/>
      <c r="E22" s="36"/>
      <c r="F22" s="22"/>
      <c r="G22" s="22"/>
      <c r="H22" s="22"/>
      <c r="I22" s="21"/>
      <c r="J22" s="21"/>
    </row>
    <row r="23" spans="1:10">
      <c r="A23" s="19">
        <v>16</v>
      </c>
      <c r="B23" s="35"/>
      <c r="C23" s="21"/>
      <c r="D23" s="21"/>
      <c r="E23" s="36"/>
      <c r="F23" s="22"/>
      <c r="G23" s="22"/>
      <c r="H23" s="22"/>
      <c r="I23" s="21"/>
      <c r="J23" s="21"/>
    </row>
    <row r="24" spans="1:10">
      <c r="A24" s="19">
        <v>17</v>
      </c>
      <c r="B24" s="35"/>
      <c r="C24" s="21"/>
      <c r="D24" s="21"/>
      <c r="E24" s="36"/>
      <c r="F24" s="22"/>
      <c r="G24" s="22"/>
      <c r="H24" s="22"/>
      <c r="I24" s="21"/>
      <c r="J24" s="21"/>
    </row>
    <row r="25" spans="1:10">
      <c r="A25" s="19">
        <v>18</v>
      </c>
      <c r="B25" s="35"/>
      <c r="C25" s="21"/>
      <c r="D25" s="21"/>
      <c r="E25" s="36"/>
      <c r="F25" s="22"/>
      <c r="G25" s="22"/>
      <c r="H25" s="22"/>
      <c r="I25" s="21"/>
      <c r="J25" s="21"/>
    </row>
    <row r="26" spans="1:10">
      <c r="A26" s="19">
        <v>19</v>
      </c>
      <c r="B26" s="35"/>
      <c r="C26" s="21"/>
      <c r="D26" s="21"/>
      <c r="E26" s="36"/>
      <c r="F26" s="22"/>
      <c r="G26" s="22"/>
      <c r="H26" s="22"/>
      <c r="I26" s="21"/>
      <c r="J26" s="21"/>
    </row>
    <row r="27" spans="1:10">
      <c r="A27" s="19">
        <v>20</v>
      </c>
      <c r="B27" s="35"/>
      <c r="C27" s="21"/>
      <c r="D27" s="21"/>
      <c r="E27" s="36"/>
      <c r="F27" s="22"/>
      <c r="G27" s="22"/>
      <c r="H27" s="22"/>
      <c r="I27" s="21"/>
      <c r="J27" s="21"/>
    </row>
    <row r="28" spans="1:10">
      <c r="A28" s="19">
        <v>21</v>
      </c>
      <c r="B28" s="35"/>
      <c r="C28" s="21"/>
      <c r="D28" s="21"/>
      <c r="E28" s="36"/>
      <c r="F28" s="22"/>
      <c r="G28" s="22"/>
      <c r="H28" s="22"/>
      <c r="I28" s="21"/>
      <c r="J28" s="21"/>
    </row>
    <row r="29" spans="1:10">
      <c r="A29" s="19">
        <v>22</v>
      </c>
      <c r="B29" s="35"/>
      <c r="C29" s="21"/>
      <c r="D29" s="21"/>
      <c r="E29" s="36"/>
      <c r="F29" s="22"/>
      <c r="G29" s="22"/>
      <c r="H29" s="22"/>
      <c r="I29" s="21"/>
      <c r="J29" s="21"/>
    </row>
    <row r="30" spans="1:10">
      <c r="A30" s="19">
        <v>23</v>
      </c>
      <c r="B30" s="35"/>
      <c r="C30" s="21"/>
      <c r="D30" s="21"/>
      <c r="E30" s="36"/>
      <c r="F30" s="22"/>
      <c r="G30" s="22"/>
      <c r="H30" s="22"/>
      <c r="I30" s="21"/>
      <c r="J30" s="21"/>
    </row>
    <row r="31" spans="1:10">
      <c r="A31" s="19">
        <v>24</v>
      </c>
      <c r="B31" s="35"/>
      <c r="C31" s="21"/>
      <c r="D31" s="21"/>
      <c r="E31" s="36"/>
      <c r="F31" s="22"/>
      <c r="G31" s="22"/>
      <c r="H31" s="22"/>
      <c r="I31" s="21"/>
      <c r="J31" s="21"/>
    </row>
    <row r="32" spans="1:10">
      <c r="A32" s="19">
        <v>25</v>
      </c>
      <c r="B32" s="35"/>
      <c r="C32" s="21"/>
      <c r="D32" s="21"/>
      <c r="E32" s="36"/>
      <c r="F32" s="22"/>
      <c r="G32" s="22"/>
      <c r="H32" s="22"/>
      <c r="I32" s="21"/>
      <c r="J32" s="21"/>
    </row>
    <row r="33" spans="1:10">
      <c r="A33" s="19">
        <v>26</v>
      </c>
      <c r="B33" s="35"/>
      <c r="C33" s="21"/>
      <c r="D33" s="21"/>
      <c r="E33" s="36"/>
      <c r="F33" s="22"/>
      <c r="G33" s="22"/>
      <c r="H33" s="22"/>
      <c r="I33" s="21"/>
      <c r="J33" s="21"/>
    </row>
    <row r="34" spans="1:10">
      <c r="A34" s="19">
        <v>27</v>
      </c>
      <c r="B34" s="35"/>
      <c r="C34" s="21"/>
      <c r="D34" s="21"/>
      <c r="E34" s="36"/>
      <c r="F34" s="22"/>
      <c r="G34" s="22"/>
      <c r="H34" s="22"/>
      <c r="I34" s="21"/>
      <c r="J34" s="21"/>
    </row>
    <row r="35" spans="1:10">
      <c r="A35" s="19">
        <v>28</v>
      </c>
      <c r="B35" s="35"/>
      <c r="C35" s="21"/>
      <c r="D35" s="21"/>
      <c r="E35" s="36"/>
      <c r="F35" s="22"/>
      <c r="G35" s="22"/>
      <c r="H35" s="22"/>
      <c r="I35" s="21"/>
      <c r="J35" s="21"/>
    </row>
    <row r="36" spans="1:10">
      <c r="A36" s="19">
        <v>29</v>
      </c>
      <c r="B36" s="35"/>
      <c r="C36" s="21"/>
      <c r="D36" s="21"/>
      <c r="E36" s="36"/>
      <c r="F36" s="22"/>
      <c r="G36" s="22"/>
      <c r="H36" s="22"/>
      <c r="I36" s="21"/>
      <c r="J36" s="21"/>
    </row>
    <row r="37" spans="1:10">
      <c r="A37" s="19">
        <v>30</v>
      </c>
      <c r="B37" s="35"/>
      <c r="C37" s="21"/>
      <c r="D37" s="21"/>
      <c r="E37" s="36"/>
      <c r="F37" s="22"/>
      <c r="G37" s="22"/>
      <c r="H37" s="22"/>
      <c r="I37" s="21"/>
      <c r="J37" s="21"/>
    </row>
    <row r="38" spans="1:10">
      <c r="A38" s="19">
        <v>31</v>
      </c>
      <c r="B38" s="35"/>
      <c r="C38" s="21"/>
      <c r="D38" s="21"/>
      <c r="E38" s="36"/>
      <c r="F38" s="22"/>
      <c r="G38" s="22"/>
      <c r="H38" s="22"/>
      <c r="I38" s="21"/>
      <c r="J38" s="21"/>
    </row>
    <row r="39" spans="1:10">
      <c r="A39" s="19">
        <v>32</v>
      </c>
      <c r="B39" s="35"/>
      <c r="C39" s="21"/>
      <c r="D39" s="21"/>
      <c r="E39" s="36"/>
      <c r="F39" s="22"/>
      <c r="G39" s="22"/>
      <c r="H39" s="22"/>
      <c r="I39" s="21"/>
      <c r="J39" s="21"/>
    </row>
    <row r="40" spans="1:10">
      <c r="A40" s="19">
        <v>33</v>
      </c>
      <c r="B40" s="35"/>
      <c r="C40" s="21"/>
      <c r="D40" s="21"/>
      <c r="E40" s="36"/>
      <c r="F40" s="22"/>
      <c r="G40" s="22"/>
      <c r="H40" s="22"/>
      <c r="I40" s="21"/>
      <c r="J40" s="21"/>
    </row>
    <row r="41" spans="1:10">
      <c r="A41" s="19">
        <v>34</v>
      </c>
      <c r="B41" s="35"/>
      <c r="C41" s="21"/>
      <c r="D41" s="21"/>
      <c r="E41" s="36"/>
      <c r="F41" s="22"/>
      <c r="G41" s="22"/>
      <c r="H41" s="22"/>
      <c r="I41" s="21"/>
      <c r="J41" s="21"/>
    </row>
    <row r="42" spans="1:10">
      <c r="A42" s="19">
        <v>35</v>
      </c>
      <c r="B42" s="35"/>
      <c r="C42" s="21"/>
      <c r="D42" s="21"/>
      <c r="E42" s="36"/>
      <c r="F42" s="22"/>
      <c r="G42" s="22"/>
      <c r="H42" s="22"/>
      <c r="I42" s="21"/>
      <c r="J42" s="21"/>
    </row>
    <row r="43" spans="1:10">
      <c r="A43" s="19">
        <v>36</v>
      </c>
      <c r="B43" s="35"/>
      <c r="C43" s="21"/>
      <c r="D43" s="21"/>
      <c r="E43" s="36"/>
      <c r="F43" s="22"/>
      <c r="G43" s="22"/>
      <c r="H43" s="22"/>
      <c r="I43" s="21"/>
      <c r="J43" s="21"/>
    </row>
    <row r="44" spans="1:10">
      <c r="A44" s="19">
        <v>37</v>
      </c>
      <c r="B44" s="35"/>
      <c r="C44" s="21"/>
      <c r="D44" s="21"/>
      <c r="E44" s="36"/>
      <c r="F44" s="22"/>
      <c r="G44" s="22"/>
      <c r="H44" s="22"/>
      <c r="I44" s="21"/>
      <c r="J44" s="21"/>
    </row>
    <row r="45" spans="1:10">
      <c r="A45" s="19">
        <v>38</v>
      </c>
      <c r="B45" s="35"/>
      <c r="C45" s="21"/>
      <c r="D45" s="21"/>
      <c r="E45" s="36"/>
      <c r="F45" s="22"/>
      <c r="G45" s="22"/>
      <c r="H45" s="22"/>
      <c r="I45" s="21"/>
      <c r="J45" s="21"/>
    </row>
    <row r="46" spans="1:10">
      <c r="A46" s="19">
        <v>39</v>
      </c>
      <c r="B46" s="35"/>
      <c r="C46" s="21"/>
      <c r="D46" s="21"/>
      <c r="E46" s="36"/>
      <c r="F46" s="22"/>
      <c r="G46" s="22"/>
      <c r="H46" s="22"/>
      <c r="I46" s="21"/>
      <c r="J46" s="21"/>
    </row>
    <row r="47" spans="1:10">
      <c r="A47" s="19">
        <v>40</v>
      </c>
      <c r="B47" s="35"/>
      <c r="C47" s="21"/>
      <c r="D47" s="21"/>
      <c r="E47" s="36"/>
      <c r="F47" s="22"/>
      <c r="G47" s="22"/>
      <c r="H47" s="22"/>
      <c r="I47" s="21"/>
      <c r="J47" s="21"/>
    </row>
    <row r="48" spans="1:10">
      <c r="A48" s="19">
        <v>41</v>
      </c>
      <c r="B48" s="35"/>
      <c r="C48" s="21"/>
      <c r="D48" s="21"/>
      <c r="E48" s="36"/>
      <c r="F48" s="22"/>
      <c r="G48" s="22"/>
      <c r="H48" s="22"/>
      <c r="I48" s="21"/>
      <c r="J48" s="21"/>
    </row>
    <row r="49" spans="1:10">
      <c r="A49" s="19">
        <v>42</v>
      </c>
      <c r="B49" s="35"/>
      <c r="C49" s="21"/>
      <c r="D49" s="21"/>
      <c r="E49" s="36"/>
      <c r="F49" s="22"/>
      <c r="G49" s="22"/>
      <c r="H49" s="22"/>
      <c r="I49" s="21"/>
      <c r="J49" s="21"/>
    </row>
    <row r="50" spans="1:10">
      <c r="A50" s="19">
        <v>43</v>
      </c>
      <c r="B50" s="35"/>
      <c r="C50" s="21"/>
      <c r="D50" s="21"/>
      <c r="E50" s="36"/>
      <c r="F50" s="22"/>
      <c r="G50" s="22"/>
      <c r="H50" s="22"/>
      <c r="I50" s="21"/>
      <c r="J50" s="21"/>
    </row>
    <row r="51" spans="1:10">
      <c r="A51" s="19">
        <v>44</v>
      </c>
      <c r="B51" s="35"/>
      <c r="C51" s="21"/>
      <c r="D51" s="21"/>
      <c r="E51" s="36"/>
      <c r="F51" s="22"/>
      <c r="G51" s="22"/>
      <c r="H51" s="22"/>
      <c r="I51" s="21"/>
      <c r="J51" s="21"/>
    </row>
    <row r="52" spans="1:10">
      <c r="A52" s="19">
        <v>45</v>
      </c>
      <c r="B52" s="35"/>
      <c r="C52" s="21"/>
      <c r="D52" s="21"/>
      <c r="E52" s="36"/>
      <c r="F52" s="22"/>
      <c r="G52" s="22"/>
      <c r="H52" s="22"/>
      <c r="I52" s="21"/>
      <c r="J52" s="21"/>
    </row>
    <row r="53" spans="1:10">
      <c r="A53" s="19">
        <v>46</v>
      </c>
      <c r="B53" s="35"/>
      <c r="C53" s="21"/>
      <c r="D53" s="21"/>
      <c r="E53" s="36"/>
      <c r="F53" s="22"/>
      <c r="G53" s="22"/>
      <c r="H53" s="22"/>
      <c r="I53" s="21"/>
      <c r="J53" s="21"/>
    </row>
    <row r="54" spans="1:10">
      <c r="A54" s="19">
        <v>47</v>
      </c>
      <c r="B54" s="35"/>
      <c r="C54" s="21"/>
      <c r="D54" s="21"/>
      <c r="E54" s="36"/>
      <c r="F54" s="22"/>
      <c r="G54" s="22"/>
      <c r="H54" s="22"/>
      <c r="I54" s="21"/>
      <c r="J54" s="21"/>
    </row>
    <row r="55" spans="1:10">
      <c r="A55" s="19">
        <v>48</v>
      </c>
      <c r="B55" s="35"/>
      <c r="C55" s="21"/>
      <c r="D55" s="21"/>
      <c r="E55" s="36"/>
      <c r="F55" s="22"/>
      <c r="G55" s="22"/>
      <c r="H55" s="22"/>
      <c r="I55" s="21"/>
      <c r="J55" s="21"/>
    </row>
    <row r="56" spans="1:10">
      <c r="A56" s="19">
        <v>49</v>
      </c>
      <c r="B56" s="35"/>
      <c r="C56" s="21"/>
      <c r="D56" s="21"/>
      <c r="E56" s="36"/>
      <c r="F56" s="22"/>
      <c r="G56" s="22"/>
      <c r="H56" s="22"/>
      <c r="I56" s="21"/>
      <c r="J56" s="21"/>
    </row>
    <row r="57" spans="1:10">
      <c r="A57" s="19">
        <v>50</v>
      </c>
      <c r="B57" s="35"/>
      <c r="C57" s="21"/>
      <c r="D57" s="21"/>
      <c r="E57" s="36"/>
      <c r="F57" s="22"/>
      <c r="G57" s="22"/>
      <c r="H57" s="22"/>
      <c r="I57" s="21"/>
      <c r="J57" s="21"/>
    </row>
    <row r="58" spans="1:10">
      <c r="A58" s="19">
        <v>51</v>
      </c>
      <c r="B58" s="35"/>
      <c r="C58" s="21"/>
      <c r="D58" s="21"/>
      <c r="E58" s="36"/>
      <c r="F58" s="22"/>
      <c r="G58" s="22"/>
      <c r="H58" s="22"/>
      <c r="I58" s="21"/>
      <c r="J58" s="21"/>
    </row>
    <row r="59" spans="1:10">
      <c r="A59" s="19">
        <v>52</v>
      </c>
      <c r="B59" s="35"/>
      <c r="C59" s="21"/>
      <c r="D59" s="21"/>
      <c r="E59" s="36"/>
      <c r="F59" s="22"/>
      <c r="G59" s="22"/>
      <c r="H59" s="22"/>
      <c r="I59" s="21"/>
      <c r="J59" s="21"/>
    </row>
    <row r="60" spans="1:10">
      <c r="A60" s="19">
        <v>53</v>
      </c>
      <c r="B60" s="35"/>
      <c r="C60" s="21"/>
      <c r="D60" s="21"/>
      <c r="E60" s="36"/>
      <c r="F60" s="22"/>
      <c r="G60" s="22"/>
      <c r="H60" s="22"/>
      <c r="I60" s="21"/>
      <c r="J60" s="21"/>
    </row>
    <row r="61" spans="1:10">
      <c r="A61" s="19">
        <v>54</v>
      </c>
      <c r="B61" s="35"/>
      <c r="C61" s="21"/>
      <c r="D61" s="21"/>
      <c r="E61" s="36"/>
      <c r="F61" s="22"/>
      <c r="G61" s="22"/>
      <c r="H61" s="22"/>
      <c r="I61" s="21"/>
      <c r="J61" s="21"/>
    </row>
    <row r="62" spans="1:10">
      <c r="A62" s="19">
        <v>55</v>
      </c>
      <c r="B62" s="35"/>
      <c r="C62" s="21"/>
      <c r="D62" s="21"/>
      <c r="E62" s="36"/>
      <c r="F62" s="22"/>
      <c r="G62" s="22"/>
      <c r="H62" s="22"/>
      <c r="I62" s="21"/>
      <c r="J62" s="21"/>
    </row>
    <row r="63" spans="1:10">
      <c r="A63" s="19">
        <v>56</v>
      </c>
      <c r="B63" s="35"/>
      <c r="C63" s="21"/>
      <c r="D63" s="21"/>
      <c r="E63" s="36"/>
      <c r="F63" s="22"/>
      <c r="G63" s="22"/>
      <c r="H63" s="22"/>
      <c r="I63" s="21"/>
      <c r="J63" s="21"/>
    </row>
    <row r="64" spans="1:10">
      <c r="A64" s="19">
        <v>57</v>
      </c>
      <c r="B64" s="35"/>
      <c r="C64" s="21"/>
      <c r="D64" s="21"/>
      <c r="E64" s="36"/>
      <c r="F64" s="22"/>
      <c r="G64" s="22"/>
      <c r="H64" s="22"/>
      <c r="I64" s="21"/>
      <c r="J64" s="21"/>
    </row>
    <row r="65" spans="1:10">
      <c r="A65" s="19">
        <v>58</v>
      </c>
      <c r="B65" s="35"/>
      <c r="C65" s="21"/>
      <c r="D65" s="21"/>
      <c r="E65" s="36"/>
      <c r="F65" s="22"/>
      <c r="G65" s="22"/>
      <c r="H65" s="22"/>
      <c r="I65" s="21"/>
      <c r="J65" s="21"/>
    </row>
    <row r="66" spans="1:10">
      <c r="A66" s="19">
        <v>59</v>
      </c>
      <c r="B66" s="35"/>
      <c r="C66" s="21"/>
      <c r="D66" s="21"/>
      <c r="E66" s="36"/>
      <c r="F66" s="22"/>
      <c r="G66" s="22"/>
      <c r="H66" s="22"/>
      <c r="I66" s="21"/>
      <c r="J66" s="21"/>
    </row>
    <row r="67" spans="1:10">
      <c r="A67" s="19">
        <v>60</v>
      </c>
      <c r="B67" s="35"/>
      <c r="C67" s="21"/>
      <c r="D67" s="21"/>
      <c r="E67" s="36"/>
      <c r="F67" s="22"/>
      <c r="G67" s="22"/>
      <c r="H67" s="22"/>
      <c r="I67" s="21"/>
      <c r="J67" s="21"/>
    </row>
    <row r="68" spans="1:10">
      <c r="A68" s="19">
        <v>61</v>
      </c>
      <c r="B68" s="35"/>
      <c r="C68" s="21"/>
      <c r="D68" s="21"/>
      <c r="E68" s="36"/>
      <c r="F68" s="22"/>
      <c r="G68" s="22"/>
      <c r="H68" s="22"/>
      <c r="I68" s="21"/>
      <c r="J68" s="21"/>
    </row>
    <row r="69" spans="1:10">
      <c r="A69" s="19">
        <v>62</v>
      </c>
      <c r="B69" s="35"/>
      <c r="C69" s="21"/>
      <c r="D69" s="21"/>
      <c r="E69" s="36"/>
      <c r="F69" s="22"/>
      <c r="G69" s="22"/>
      <c r="H69" s="22"/>
      <c r="I69" s="21"/>
      <c r="J69" s="21"/>
    </row>
    <row r="70" spans="1:10">
      <c r="A70" s="19">
        <v>63</v>
      </c>
      <c r="B70" s="35"/>
      <c r="C70" s="21"/>
      <c r="D70" s="21"/>
      <c r="E70" s="36"/>
      <c r="F70" s="22"/>
      <c r="G70" s="22"/>
      <c r="H70" s="22"/>
      <c r="I70" s="21"/>
      <c r="J70" s="21"/>
    </row>
    <row r="71" spans="1:10">
      <c r="A71" s="19">
        <v>64</v>
      </c>
      <c r="B71" s="35"/>
      <c r="C71" s="21"/>
      <c r="D71" s="21"/>
      <c r="E71" s="36"/>
      <c r="F71" s="22"/>
      <c r="G71" s="22"/>
      <c r="H71" s="22"/>
      <c r="I71" s="21"/>
      <c r="J71" s="21"/>
    </row>
    <row r="72" spans="1:10">
      <c r="A72" s="19">
        <v>65</v>
      </c>
      <c r="B72" s="35"/>
      <c r="C72" s="21"/>
      <c r="D72" s="21"/>
      <c r="E72" s="36"/>
      <c r="F72" s="22"/>
      <c r="G72" s="22"/>
      <c r="H72" s="22"/>
      <c r="I72" s="21"/>
      <c r="J72" s="21"/>
    </row>
    <row r="73" spans="1:10">
      <c r="A73" s="19">
        <v>66</v>
      </c>
      <c r="B73" s="35"/>
      <c r="C73" s="21"/>
      <c r="D73" s="21"/>
      <c r="E73" s="36"/>
      <c r="F73" s="22"/>
      <c r="G73" s="22"/>
      <c r="H73" s="22"/>
      <c r="I73" s="21"/>
      <c r="J73" s="21"/>
    </row>
    <row r="74" spans="1:10">
      <c r="A74" s="19">
        <v>67</v>
      </c>
      <c r="B74" s="35"/>
      <c r="C74" s="21"/>
      <c r="D74" s="21"/>
      <c r="E74" s="36"/>
      <c r="F74" s="22"/>
      <c r="G74" s="22"/>
      <c r="H74" s="22"/>
      <c r="I74" s="21"/>
      <c r="J74" s="21"/>
    </row>
    <row r="75" spans="1:10">
      <c r="A75" s="19">
        <v>68</v>
      </c>
      <c r="B75" s="35"/>
      <c r="C75" s="21"/>
      <c r="D75" s="21"/>
      <c r="E75" s="36"/>
      <c r="F75" s="22"/>
      <c r="G75" s="22"/>
      <c r="H75" s="22"/>
      <c r="I75" s="21"/>
      <c r="J75" s="21"/>
    </row>
    <row r="76" spans="1:10">
      <c r="A76" s="19">
        <v>69</v>
      </c>
      <c r="B76" s="35"/>
      <c r="C76" s="21"/>
      <c r="D76" s="21"/>
      <c r="E76" s="36"/>
      <c r="F76" s="22"/>
      <c r="G76" s="22"/>
      <c r="H76" s="22"/>
      <c r="I76" s="21"/>
      <c r="J76" s="21"/>
    </row>
    <row r="77" spans="1:10">
      <c r="A77" s="19">
        <v>70</v>
      </c>
      <c r="B77" s="35"/>
      <c r="C77" s="21"/>
      <c r="D77" s="21"/>
      <c r="E77" s="36"/>
      <c r="F77" s="22"/>
      <c r="G77" s="22"/>
      <c r="H77" s="22"/>
      <c r="I77" s="21"/>
      <c r="J77" s="21"/>
    </row>
    <row r="78" spans="1:10">
      <c r="A78" s="19">
        <v>71</v>
      </c>
      <c r="B78" s="35"/>
      <c r="C78" s="21"/>
      <c r="D78" s="21"/>
      <c r="E78" s="36"/>
      <c r="F78" s="22"/>
      <c r="G78" s="22"/>
      <c r="H78" s="22"/>
      <c r="I78" s="21"/>
      <c r="J78" s="21"/>
    </row>
    <row r="79" spans="1:10">
      <c r="A79" s="19">
        <v>72</v>
      </c>
      <c r="B79" s="35"/>
      <c r="C79" s="21"/>
      <c r="D79" s="21"/>
      <c r="E79" s="36"/>
      <c r="F79" s="22"/>
      <c r="G79" s="22"/>
      <c r="H79" s="22"/>
      <c r="I79" s="21"/>
      <c r="J79" s="21"/>
    </row>
    <row r="80" spans="1:10">
      <c r="A80" s="19">
        <v>73</v>
      </c>
      <c r="B80" s="35"/>
      <c r="C80" s="21"/>
      <c r="D80" s="21"/>
      <c r="E80" s="36"/>
      <c r="F80" s="22"/>
      <c r="G80" s="22"/>
      <c r="H80" s="22"/>
      <c r="I80" s="21"/>
      <c r="J80" s="21"/>
    </row>
    <row r="81" spans="1:10">
      <c r="A81" s="19">
        <v>74</v>
      </c>
      <c r="B81" s="35"/>
      <c r="C81" s="21"/>
      <c r="D81" s="21"/>
      <c r="E81" s="36"/>
      <c r="F81" s="22"/>
      <c r="G81" s="22"/>
      <c r="H81" s="22"/>
      <c r="I81" s="21"/>
      <c r="J81" s="21"/>
    </row>
    <row r="82" spans="1:10">
      <c r="A82" s="19">
        <v>75</v>
      </c>
      <c r="B82" s="35"/>
      <c r="C82" s="21"/>
      <c r="D82" s="21"/>
      <c r="E82" s="36"/>
      <c r="F82" s="22"/>
      <c r="G82" s="22"/>
      <c r="H82" s="22"/>
      <c r="I82" s="21"/>
      <c r="J82" s="21"/>
    </row>
    <row r="83" spans="1:10">
      <c r="A83" s="19">
        <v>76</v>
      </c>
      <c r="B83" s="35"/>
      <c r="C83" s="21"/>
      <c r="D83" s="21"/>
      <c r="E83" s="36"/>
      <c r="F83" s="22"/>
      <c r="G83" s="22"/>
      <c r="H83" s="22"/>
      <c r="I83" s="21"/>
      <c r="J83" s="21"/>
    </row>
    <row r="84" spans="1:10">
      <c r="A84" s="19">
        <v>77</v>
      </c>
      <c r="B84" s="35"/>
      <c r="C84" s="21"/>
      <c r="D84" s="21"/>
      <c r="E84" s="36"/>
      <c r="F84" s="22"/>
      <c r="G84" s="22"/>
      <c r="H84" s="22"/>
      <c r="I84" s="21"/>
      <c r="J84" s="21"/>
    </row>
    <row r="85" spans="1:10">
      <c r="A85" s="19">
        <v>78</v>
      </c>
      <c r="B85" s="35"/>
      <c r="C85" s="21"/>
      <c r="D85" s="21"/>
      <c r="E85" s="36"/>
      <c r="F85" s="22"/>
      <c r="G85" s="22"/>
      <c r="H85" s="22"/>
      <c r="I85" s="21"/>
      <c r="J85" s="21"/>
    </row>
    <row r="86" spans="1:10">
      <c r="A86" s="19">
        <v>79</v>
      </c>
      <c r="B86" s="35"/>
      <c r="C86" s="21"/>
      <c r="D86" s="21"/>
      <c r="E86" s="36"/>
      <c r="F86" s="22"/>
      <c r="G86" s="22"/>
      <c r="H86" s="22"/>
      <c r="I86" s="21"/>
      <c r="J86" s="21"/>
    </row>
    <row r="87" spans="1:10">
      <c r="A87" s="19">
        <v>80</v>
      </c>
      <c r="B87" s="35"/>
      <c r="C87" s="21"/>
      <c r="D87" s="21"/>
      <c r="E87" s="36"/>
      <c r="F87" s="22"/>
      <c r="G87" s="22"/>
      <c r="H87" s="22"/>
      <c r="I87" s="21"/>
      <c r="J87" s="21"/>
    </row>
    <row r="88" spans="1:10">
      <c r="A88" s="19">
        <v>81</v>
      </c>
      <c r="B88" s="35"/>
      <c r="C88" s="21"/>
      <c r="D88" s="21"/>
      <c r="E88" s="36"/>
      <c r="F88" s="22"/>
      <c r="G88" s="22"/>
      <c r="H88" s="22"/>
      <c r="I88" s="21"/>
      <c r="J88" s="21"/>
    </row>
    <row r="89" spans="1:10">
      <c r="A89" s="19">
        <v>82</v>
      </c>
      <c r="B89" s="35"/>
      <c r="C89" s="21"/>
      <c r="D89" s="21"/>
      <c r="E89" s="36"/>
      <c r="F89" s="22"/>
      <c r="G89" s="22"/>
      <c r="H89" s="22"/>
      <c r="I89" s="21"/>
      <c r="J89" s="21"/>
    </row>
    <row r="90" spans="1:10">
      <c r="A90" s="19">
        <v>83</v>
      </c>
      <c r="B90" s="35"/>
      <c r="C90" s="21"/>
      <c r="D90" s="21"/>
      <c r="E90" s="36"/>
      <c r="F90" s="22"/>
      <c r="G90" s="22"/>
      <c r="H90" s="22"/>
      <c r="I90" s="21"/>
      <c r="J90" s="21"/>
    </row>
    <row r="91" spans="1:10">
      <c r="A91" s="19">
        <v>84</v>
      </c>
      <c r="B91" s="35"/>
      <c r="C91" s="21"/>
      <c r="D91" s="21"/>
      <c r="E91" s="36"/>
      <c r="F91" s="22"/>
      <c r="G91" s="22"/>
      <c r="H91" s="22"/>
      <c r="I91" s="21"/>
      <c r="J91" s="21"/>
    </row>
    <row r="92" spans="1:10">
      <c r="A92" s="19">
        <v>85</v>
      </c>
      <c r="B92" s="35"/>
      <c r="C92" s="21"/>
      <c r="D92" s="21"/>
      <c r="E92" s="36"/>
      <c r="F92" s="22"/>
      <c r="G92" s="22"/>
      <c r="H92" s="22"/>
      <c r="I92" s="21"/>
      <c r="J92" s="21"/>
    </row>
    <row r="93" spans="1:10">
      <c r="A93" s="19">
        <v>86</v>
      </c>
      <c r="B93" s="35"/>
      <c r="C93" s="21"/>
      <c r="D93" s="21"/>
      <c r="E93" s="36"/>
      <c r="F93" s="22"/>
      <c r="G93" s="22"/>
      <c r="H93" s="22"/>
      <c r="I93" s="21"/>
      <c r="J93" s="21"/>
    </row>
    <row r="94" spans="1:10">
      <c r="A94" s="19">
        <v>87</v>
      </c>
      <c r="B94" s="35"/>
      <c r="C94" s="21"/>
      <c r="D94" s="21"/>
      <c r="E94" s="36"/>
      <c r="F94" s="22"/>
      <c r="G94" s="22"/>
      <c r="H94" s="22"/>
      <c r="I94" s="21"/>
      <c r="J94" s="21"/>
    </row>
    <row r="95" spans="1:10">
      <c r="A95" s="19">
        <v>88</v>
      </c>
      <c r="B95" s="35"/>
      <c r="C95" s="21"/>
      <c r="D95" s="21"/>
      <c r="E95" s="36"/>
      <c r="F95" s="22"/>
      <c r="G95" s="22"/>
      <c r="H95" s="22"/>
      <c r="I95" s="21"/>
      <c r="J95" s="21"/>
    </row>
    <row r="96" spans="1:10">
      <c r="A96" s="19">
        <v>89</v>
      </c>
      <c r="B96" s="35"/>
      <c r="C96" s="21"/>
      <c r="D96" s="21"/>
      <c r="E96" s="36"/>
      <c r="F96" s="22"/>
      <c r="G96" s="22"/>
      <c r="H96" s="22"/>
      <c r="I96" s="21"/>
      <c r="J96" s="21"/>
    </row>
    <row r="97" spans="1:10">
      <c r="A97" s="19">
        <v>90</v>
      </c>
      <c r="B97" s="35"/>
      <c r="C97" s="21"/>
      <c r="D97" s="21"/>
      <c r="E97" s="36"/>
      <c r="F97" s="22"/>
      <c r="G97" s="22"/>
      <c r="H97" s="22"/>
      <c r="I97" s="21"/>
      <c r="J97" s="21"/>
    </row>
    <row r="98" spans="1:10">
      <c r="A98" s="19">
        <v>91</v>
      </c>
      <c r="B98" s="35"/>
      <c r="C98" s="21"/>
      <c r="D98" s="21"/>
      <c r="E98" s="36"/>
      <c r="F98" s="22"/>
      <c r="G98" s="22"/>
      <c r="H98" s="22"/>
      <c r="I98" s="21"/>
      <c r="J98" s="21"/>
    </row>
    <row r="99" spans="1:10">
      <c r="A99" s="19">
        <v>92</v>
      </c>
      <c r="B99" s="35"/>
      <c r="C99" s="21"/>
      <c r="D99" s="21"/>
      <c r="E99" s="36"/>
      <c r="F99" s="22"/>
      <c r="G99" s="22"/>
      <c r="H99" s="22"/>
      <c r="I99" s="21"/>
      <c r="J99" s="21"/>
    </row>
    <row r="100" spans="1:10">
      <c r="A100" s="19">
        <v>93</v>
      </c>
      <c r="B100" s="35"/>
      <c r="C100" s="21"/>
      <c r="D100" s="21"/>
      <c r="E100" s="36"/>
      <c r="F100" s="22"/>
      <c r="G100" s="22"/>
      <c r="H100" s="22"/>
      <c r="I100" s="21"/>
      <c r="J100" s="21"/>
    </row>
    <row r="101" spans="1:10">
      <c r="A101" s="19">
        <v>94</v>
      </c>
      <c r="B101" s="35"/>
      <c r="C101" s="21"/>
      <c r="D101" s="21"/>
      <c r="E101" s="36"/>
      <c r="F101" s="22"/>
      <c r="G101" s="22"/>
      <c r="H101" s="22"/>
      <c r="I101" s="21"/>
      <c r="J101" s="21"/>
    </row>
    <row r="102" spans="1:10">
      <c r="A102" s="19">
        <v>95</v>
      </c>
      <c r="B102" s="35"/>
      <c r="C102" s="21"/>
      <c r="D102" s="21"/>
      <c r="E102" s="36"/>
      <c r="F102" s="22"/>
      <c r="G102" s="22"/>
      <c r="H102" s="22"/>
      <c r="I102" s="21"/>
      <c r="J102" s="21"/>
    </row>
    <row r="103" spans="1:10">
      <c r="A103" s="19">
        <v>96</v>
      </c>
      <c r="B103" s="35"/>
      <c r="C103" s="21"/>
      <c r="D103" s="21"/>
      <c r="E103" s="36"/>
      <c r="F103" s="22"/>
      <c r="G103" s="22"/>
      <c r="H103" s="22"/>
      <c r="I103" s="21"/>
      <c r="J103" s="21"/>
    </row>
    <row r="104" spans="1:10">
      <c r="A104" s="19">
        <v>97</v>
      </c>
      <c r="B104" s="35"/>
      <c r="C104" s="21"/>
      <c r="D104" s="21"/>
      <c r="E104" s="36"/>
      <c r="F104" s="22"/>
      <c r="G104" s="22"/>
      <c r="H104" s="22"/>
      <c r="I104" s="21"/>
      <c r="J104" s="21"/>
    </row>
    <row r="105" spans="1:10">
      <c r="A105" s="19">
        <v>98</v>
      </c>
      <c r="B105" s="35"/>
      <c r="C105" s="21"/>
      <c r="D105" s="21"/>
      <c r="E105" s="36"/>
      <c r="F105" s="22"/>
      <c r="G105" s="22"/>
      <c r="H105" s="22"/>
      <c r="I105" s="21"/>
      <c r="J105" s="21"/>
    </row>
    <row r="106" spans="1:10">
      <c r="A106" s="19">
        <v>99</v>
      </c>
      <c r="B106" s="35"/>
      <c r="C106" s="21"/>
      <c r="D106" s="21"/>
      <c r="E106" s="36"/>
      <c r="F106" s="22"/>
      <c r="G106" s="22"/>
      <c r="H106" s="22"/>
      <c r="I106" s="21"/>
      <c r="J106" s="21"/>
    </row>
    <row r="107" spans="1:10">
      <c r="A107" s="19">
        <v>100</v>
      </c>
      <c r="B107" s="35"/>
      <c r="C107" s="21"/>
      <c r="D107" s="21"/>
      <c r="E107" s="36"/>
      <c r="F107" s="22"/>
      <c r="G107" s="22"/>
      <c r="H107" s="22"/>
      <c r="I107" s="21"/>
      <c r="J107" s="21"/>
    </row>
    <row r="108" spans="1:10">
      <c r="A108" s="19">
        <v>101</v>
      </c>
      <c r="B108" s="35"/>
      <c r="C108" s="21"/>
      <c r="D108" s="21"/>
      <c r="E108" s="36"/>
      <c r="F108" s="22"/>
      <c r="G108" s="22"/>
      <c r="H108" s="22"/>
      <c r="I108" s="21"/>
      <c r="J108" s="21"/>
    </row>
    <row r="109" spans="1:10">
      <c r="A109" s="19">
        <v>102</v>
      </c>
      <c r="B109" s="35"/>
      <c r="C109" s="21"/>
      <c r="D109" s="21"/>
      <c r="E109" s="36"/>
      <c r="F109" s="22"/>
      <c r="G109" s="22"/>
      <c r="H109" s="22"/>
      <c r="I109" s="21"/>
      <c r="J109" s="21"/>
    </row>
    <row r="110" spans="1:10">
      <c r="A110" s="19">
        <v>103</v>
      </c>
      <c r="B110" s="35"/>
      <c r="C110" s="21"/>
      <c r="D110" s="21"/>
      <c r="E110" s="36"/>
      <c r="F110" s="22"/>
      <c r="G110" s="22"/>
      <c r="H110" s="22"/>
      <c r="I110" s="21"/>
      <c r="J110" s="21"/>
    </row>
    <row r="111" spans="1:10">
      <c r="A111" s="19">
        <v>104</v>
      </c>
      <c r="B111" s="35"/>
      <c r="C111" s="21"/>
      <c r="D111" s="21"/>
      <c r="E111" s="36"/>
      <c r="F111" s="22"/>
      <c r="G111" s="22"/>
      <c r="H111" s="22"/>
      <c r="I111" s="21"/>
      <c r="J111" s="21"/>
    </row>
    <row r="112" spans="1:10">
      <c r="A112" s="19">
        <v>105</v>
      </c>
      <c r="B112" s="35"/>
      <c r="C112" s="21"/>
      <c r="D112" s="21"/>
      <c r="E112" s="36"/>
      <c r="F112" s="22"/>
      <c r="G112" s="22"/>
      <c r="H112" s="22"/>
      <c r="I112" s="21"/>
      <c r="J112" s="21"/>
    </row>
    <row r="113" spans="1:10">
      <c r="A113" s="19">
        <v>106</v>
      </c>
      <c r="B113" s="35"/>
      <c r="C113" s="21"/>
      <c r="D113" s="21"/>
      <c r="E113" s="36"/>
      <c r="F113" s="22"/>
      <c r="G113" s="22"/>
      <c r="H113" s="22"/>
      <c r="I113" s="21"/>
      <c r="J113" s="21"/>
    </row>
    <row r="114" spans="1:10">
      <c r="A114" s="19">
        <v>107</v>
      </c>
      <c r="B114" s="35"/>
      <c r="C114" s="21"/>
      <c r="D114" s="21"/>
      <c r="E114" s="36"/>
      <c r="F114" s="22"/>
      <c r="G114" s="22"/>
      <c r="H114" s="22"/>
      <c r="I114" s="21"/>
      <c r="J114" s="21"/>
    </row>
    <row r="115" spans="1:10">
      <c r="A115" s="19">
        <v>108</v>
      </c>
      <c r="B115" s="35"/>
      <c r="C115" s="21"/>
      <c r="D115" s="21"/>
      <c r="E115" s="36"/>
      <c r="F115" s="22"/>
      <c r="G115" s="22"/>
      <c r="H115" s="22"/>
      <c r="I115" s="21"/>
      <c r="J115" s="21"/>
    </row>
    <row r="116" spans="1:10">
      <c r="A116" s="19">
        <v>109</v>
      </c>
      <c r="B116" s="35"/>
      <c r="C116" s="21"/>
      <c r="D116" s="21"/>
      <c r="E116" s="36"/>
      <c r="F116" s="22"/>
      <c r="G116" s="22"/>
      <c r="H116" s="22"/>
      <c r="I116" s="21"/>
      <c r="J116" s="21"/>
    </row>
    <row r="117" spans="1:10">
      <c r="A117" s="19">
        <v>110</v>
      </c>
      <c r="B117" s="35"/>
      <c r="C117" s="21"/>
      <c r="D117" s="21"/>
      <c r="E117" s="36"/>
      <c r="F117" s="22"/>
      <c r="G117" s="22"/>
      <c r="H117" s="22"/>
      <c r="I117" s="21"/>
      <c r="J117" s="21"/>
    </row>
    <row r="118" spans="1:10">
      <c r="A118" s="19">
        <v>111</v>
      </c>
      <c r="B118" s="35"/>
      <c r="C118" s="21"/>
      <c r="D118" s="21"/>
      <c r="E118" s="36"/>
      <c r="F118" s="22"/>
      <c r="G118" s="22"/>
      <c r="H118" s="22"/>
      <c r="I118" s="21"/>
      <c r="J118" s="21"/>
    </row>
    <row r="119" spans="1:10">
      <c r="A119" s="19">
        <v>112</v>
      </c>
      <c r="B119" s="35"/>
      <c r="C119" s="21"/>
      <c r="D119" s="21"/>
      <c r="E119" s="36"/>
      <c r="F119" s="22"/>
      <c r="G119" s="22"/>
      <c r="H119" s="22"/>
      <c r="I119" s="21"/>
      <c r="J119" s="21"/>
    </row>
    <row r="120" spans="1:10">
      <c r="A120" s="19">
        <v>113</v>
      </c>
      <c r="B120" s="35"/>
      <c r="C120" s="21"/>
      <c r="D120" s="21"/>
      <c r="E120" s="36"/>
      <c r="F120" s="22"/>
      <c r="G120" s="22"/>
      <c r="H120" s="22"/>
      <c r="I120" s="21"/>
      <c r="J120" s="21"/>
    </row>
    <row r="121" spans="1:10">
      <c r="A121" s="19">
        <v>114</v>
      </c>
      <c r="B121" s="35"/>
      <c r="C121" s="21"/>
      <c r="D121" s="21"/>
      <c r="E121" s="36"/>
      <c r="F121" s="22"/>
      <c r="G121" s="22"/>
      <c r="H121" s="22"/>
      <c r="I121" s="21"/>
      <c r="J121" s="21"/>
    </row>
    <row r="122" spans="1:10">
      <c r="A122" s="19">
        <v>115</v>
      </c>
      <c r="B122" s="35"/>
      <c r="C122" s="21"/>
      <c r="D122" s="21"/>
      <c r="E122" s="36"/>
      <c r="F122" s="22"/>
      <c r="G122" s="22"/>
      <c r="H122" s="22"/>
      <c r="I122" s="21"/>
      <c r="J122" s="21"/>
    </row>
    <row r="123" spans="1:10">
      <c r="A123" s="19">
        <v>116</v>
      </c>
      <c r="B123" s="35"/>
      <c r="C123" s="21"/>
      <c r="D123" s="21"/>
      <c r="E123" s="36"/>
      <c r="F123" s="22"/>
      <c r="G123" s="22"/>
      <c r="H123" s="22"/>
      <c r="I123" s="21"/>
      <c r="J123" s="21"/>
    </row>
    <row r="124" spans="1:10">
      <c r="A124" s="19">
        <v>117</v>
      </c>
      <c r="B124" s="35"/>
      <c r="C124" s="21"/>
      <c r="D124" s="21"/>
      <c r="E124" s="36"/>
      <c r="F124" s="22"/>
      <c r="G124" s="22"/>
      <c r="H124" s="22"/>
      <c r="I124" s="21"/>
      <c r="J124" s="21"/>
    </row>
    <row r="125" spans="1:10">
      <c r="A125" s="19">
        <v>118</v>
      </c>
      <c r="B125" s="35"/>
      <c r="C125" s="21"/>
      <c r="D125" s="21"/>
      <c r="E125" s="36"/>
      <c r="F125" s="22"/>
      <c r="G125" s="22"/>
      <c r="H125" s="22"/>
      <c r="I125" s="21"/>
      <c r="J125" s="21"/>
    </row>
    <row r="126" spans="1:10">
      <c r="A126" s="19">
        <v>119</v>
      </c>
      <c r="B126" s="35"/>
      <c r="C126" s="21"/>
      <c r="D126" s="21"/>
      <c r="E126" s="36"/>
      <c r="F126" s="22"/>
      <c r="G126" s="22"/>
      <c r="H126" s="22"/>
      <c r="I126" s="21"/>
      <c r="J126" s="21"/>
    </row>
    <row r="127" spans="1:10">
      <c r="A127" s="19">
        <v>120</v>
      </c>
      <c r="B127" s="35"/>
      <c r="C127" s="21"/>
      <c r="D127" s="21"/>
      <c r="E127" s="36"/>
      <c r="F127" s="22"/>
      <c r="G127" s="22"/>
      <c r="H127" s="22"/>
      <c r="I127" s="21"/>
      <c r="J127" s="21"/>
    </row>
    <row r="128" spans="1:10">
      <c r="A128" s="19">
        <v>121</v>
      </c>
      <c r="B128" s="35"/>
      <c r="C128" s="21"/>
      <c r="D128" s="21"/>
      <c r="E128" s="36"/>
      <c r="F128" s="22"/>
      <c r="G128" s="22"/>
      <c r="H128" s="22"/>
      <c r="I128" s="21"/>
      <c r="J128" s="21"/>
    </row>
    <row r="129" spans="1:10">
      <c r="A129" s="19">
        <v>122</v>
      </c>
      <c r="B129" s="35"/>
      <c r="C129" s="21"/>
      <c r="D129" s="21"/>
      <c r="E129" s="36"/>
      <c r="F129" s="22"/>
      <c r="G129" s="22"/>
      <c r="H129" s="22"/>
      <c r="I129" s="21"/>
      <c r="J129" s="21"/>
    </row>
    <row r="130" spans="1:10">
      <c r="A130" s="19">
        <v>123</v>
      </c>
      <c r="B130" s="35"/>
      <c r="C130" s="21"/>
      <c r="D130" s="21"/>
      <c r="E130" s="36"/>
      <c r="F130" s="22"/>
      <c r="G130" s="22"/>
      <c r="H130" s="22"/>
      <c r="I130" s="21"/>
      <c r="J130" s="21"/>
    </row>
    <row r="131" spans="1:10">
      <c r="A131" s="19">
        <v>124</v>
      </c>
      <c r="B131" s="35"/>
      <c r="C131" s="21"/>
      <c r="D131" s="21"/>
      <c r="E131" s="36"/>
      <c r="F131" s="22"/>
      <c r="G131" s="22"/>
      <c r="H131" s="22"/>
      <c r="I131" s="21"/>
      <c r="J131" s="21"/>
    </row>
    <row r="132" spans="1:10">
      <c r="A132" s="19">
        <v>125</v>
      </c>
      <c r="B132" s="35"/>
      <c r="C132" s="21"/>
      <c r="D132" s="21"/>
      <c r="E132" s="36"/>
      <c r="F132" s="22"/>
      <c r="G132" s="22"/>
      <c r="H132" s="22"/>
      <c r="I132" s="21"/>
      <c r="J132" s="21"/>
    </row>
    <row r="133" spans="1:10">
      <c r="A133" s="19">
        <v>126</v>
      </c>
      <c r="B133" s="35"/>
      <c r="C133" s="21"/>
      <c r="D133" s="21"/>
      <c r="E133" s="36"/>
      <c r="F133" s="22"/>
      <c r="G133" s="22"/>
      <c r="H133" s="22"/>
      <c r="I133" s="21"/>
      <c r="J133" s="21"/>
    </row>
    <row r="134" spans="1:10">
      <c r="A134" s="19">
        <v>127</v>
      </c>
      <c r="B134" s="35"/>
      <c r="C134" s="21"/>
      <c r="D134" s="21"/>
      <c r="E134" s="36"/>
      <c r="F134" s="22"/>
      <c r="G134" s="22"/>
      <c r="H134" s="22"/>
      <c r="I134" s="21"/>
      <c r="J134" s="21"/>
    </row>
    <row r="135" spans="1:10">
      <c r="A135" s="19">
        <v>128</v>
      </c>
      <c r="B135" s="35"/>
      <c r="C135" s="21"/>
      <c r="D135" s="21"/>
      <c r="E135" s="36"/>
      <c r="F135" s="22"/>
      <c r="G135" s="22"/>
      <c r="H135" s="22"/>
      <c r="I135" s="21"/>
      <c r="J135" s="21"/>
    </row>
    <row r="136" spans="1:10">
      <c r="A136" s="19">
        <v>129</v>
      </c>
      <c r="B136" s="35"/>
      <c r="C136" s="21"/>
      <c r="D136" s="21"/>
      <c r="E136" s="36"/>
      <c r="F136" s="22"/>
      <c r="G136" s="22"/>
      <c r="H136" s="22"/>
      <c r="I136" s="21"/>
      <c r="J136" s="21"/>
    </row>
    <row r="137" spans="1:10">
      <c r="A137" s="19">
        <v>130</v>
      </c>
      <c r="B137" s="35"/>
      <c r="C137" s="21"/>
      <c r="D137" s="21"/>
      <c r="E137" s="36"/>
      <c r="F137" s="22"/>
      <c r="G137" s="22"/>
      <c r="H137" s="22"/>
      <c r="I137" s="21"/>
      <c r="J137" s="21"/>
    </row>
    <row r="138" spans="1:10">
      <c r="A138" s="19">
        <v>131</v>
      </c>
      <c r="B138" s="35"/>
      <c r="C138" s="21"/>
      <c r="D138" s="21"/>
      <c r="E138" s="36"/>
      <c r="F138" s="22"/>
      <c r="G138" s="22"/>
      <c r="H138" s="22"/>
      <c r="I138" s="21"/>
      <c r="J138" s="21"/>
    </row>
    <row r="139" spans="1:10">
      <c r="A139" s="19">
        <v>132</v>
      </c>
      <c r="B139" s="35"/>
      <c r="C139" s="21"/>
      <c r="D139" s="21"/>
      <c r="E139" s="36"/>
      <c r="F139" s="22"/>
      <c r="G139" s="22"/>
      <c r="H139" s="22"/>
      <c r="I139" s="21"/>
      <c r="J139" s="21"/>
    </row>
    <row r="140" spans="1:10">
      <c r="A140" s="19">
        <v>133</v>
      </c>
      <c r="B140" s="35"/>
      <c r="C140" s="21"/>
      <c r="D140" s="21"/>
      <c r="E140" s="36"/>
      <c r="F140" s="22"/>
      <c r="G140" s="22"/>
      <c r="H140" s="22"/>
      <c r="I140" s="21"/>
      <c r="J140" s="21"/>
    </row>
    <row r="141" spans="1:10">
      <c r="A141" s="19">
        <v>134</v>
      </c>
      <c r="B141" s="35"/>
      <c r="C141" s="21"/>
      <c r="D141" s="21"/>
      <c r="E141" s="36"/>
      <c r="F141" s="22"/>
      <c r="G141" s="22"/>
      <c r="H141" s="22"/>
      <c r="I141" s="21"/>
      <c r="J141" s="21"/>
    </row>
    <row r="142" spans="1:10">
      <c r="A142" s="19">
        <v>135</v>
      </c>
      <c r="B142" s="35"/>
      <c r="C142" s="21"/>
      <c r="D142" s="21"/>
      <c r="E142" s="36"/>
      <c r="F142" s="22"/>
      <c r="G142" s="22"/>
      <c r="H142" s="22"/>
      <c r="I142" s="21"/>
      <c r="J142" s="21"/>
    </row>
    <row r="143" spans="1:10">
      <c r="A143" s="19">
        <v>136</v>
      </c>
      <c r="B143" s="35"/>
      <c r="C143" s="21"/>
      <c r="D143" s="21"/>
      <c r="E143" s="36"/>
      <c r="F143" s="22"/>
      <c r="G143" s="22"/>
      <c r="H143" s="22"/>
      <c r="I143" s="21"/>
      <c r="J143" s="21"/>
    </row>
    <row r="144" spans="1:10">
      <c r="A144" s="19">
        <v>137</v>
      </c>
      <c r="B144" s="35"/>
      <c r="C144" s="21"/>
      <c r="D144" s="21"/>
      <c r="E144" s="36"/>
      <c r="F144" s="22"/>
      <c r="G144" s="22"/>
      <c r="H144" s="22"/>
      <c r="I144" s="21"/>
      <c r="J144" s="21"/>
    </row>
    <row r="145" spans="1:10">
      <c r="A145" s="19">
        <v>138</v>
      </c>
      <c r="B145" s="35"/>
      <c r="C145" s="21"/>
      <c r="D145" s="21"/>
      <c r="E145" s="36"/>
      <c r="F145" s="22"/>
      <c r="G145" s="22"/>
      <c r="H145" s="22"/>
      <c r="I145" s="21"/>
      <c r="J145" s="21"/>
    </row>
    <row r="146" spans="1:10">
      <c r="A146" s="19">
        <v>139</v>
      </c>
      <c r="B146" s="35"/>
      <c r="C146" s="21"/>
      <c r="D146" s="21"/>
      <c r="E146" s="36"/>
      <c r="F146" s="22"/>
      <c r="G146" s="22"/>
      <c r="H146" s="22"/>
      <c r="I146" s="21"/>
      <c r="J146" s="21"/>
    </row>
    <row r="147" spans="1:10">
      <c r="A147" s="19">
        <v>140</v>
      </c>
      <c r="B147" s="35"/>
      <c r="C147" s="21"/>
      <c r="D147" s="21"/>
      <c r="E147" s="36"/>
      <c r="F147" s="22"/>
      <c r="G147" s="22"/>
      <c r="H147" s="22"/>
      <c r="I147" s="21"/>
      <c r="J147" s="21"/>
    </row>
    <row r="148" spans="1:10">
      <c r="A148" s="19">
        <v>141</v>
      </c>
      <c r="B148" s="35"/>
      <c r="C148" s="21"/>
      <c r="D148" s="21"/>
      <c r="E148" s="36"/>
      <c r="F148" s="22"/>
      <c r="G148" s="22"/>
      <c r="H148" s="22"/>
      <c r="I148" s="21"/>
      <c r="J148" s="21"/>
    </row>
    <row r="149" spans="1:10">
      <c r="A149" s="19">
        <v>142</v>
      </c>
      <c r="B149" s="35"/>
      <c r="C149" s="21"/>
      <c r="D149" s="21"/>
      <c r="E149" s="36"/>
      <c r="F149" s="22"/>
      <c r="G149" s="22"/>
      <c r="H149" s="22"/>
      <c r="I149" s="21"/>
      <c r="J149" s="21"/>
    </row>
    <row r="150" spans="1:10">
      <c r="A150" s="19">
        <v>143</v>
      </c>
      <c r="B150" s="35"/>
      <c r="C150" s="21"/>
      <c r="D150" s="21"/>
      <c r="E150" s="36"/>
      <c r="F150" s="22"/>
      <c r="G150" s="22"/>
      <c r="H150" s="22"/>
      <c r="I150" s="21"/>
      <c r="J150" s="21"/>
    </row>
    <row r="151" spans="1:10">
      <c r="A151" s="19">
        <v>144</v>
      </c>
      <c r="B151" s="35"/>
      <c r="C151" s="21"/>
      <c r="D151" s="21"/>
      <c r="E151" s="36"/>
      <c r="F151" s="22"/>
      <c r="G151" s="22"/>
      <c r="H151" s="22"/>
      <c r="I151" s="21"/>
      <c r="J151" s="21"/>
    </row>
    <row r="152" spans="1:10">
      <c r="A152" s="19">
        <v>145</v>
      </c>
      <c r="B152" s="35"/>
      <c r="C152" s="21"/>
      <c r="D152" s="21"/>
      <c r="E152" s="36"/>
      <c r="F152" s="22"/>
      <c r="G152" s="22"/>
      <c r="H152" s="22"/>
      <c r="I152" s="21"/>
      <c r="J152" s="21"/>
    </row>
    <row r="153" spans="1:10">
      <c r="A153" s="19">
        <v>146</v>
      </c>
      <c r="B153" s="35"/>
      <c r="C153" s="21"/>
      <c r="D153" s="21"/>
      <c r="E153" s="36"/>
      <c r="F153" s="22"/>
      <c r="G153" s="22"/>
      <c r="H153" s="22"/>
      <c r="I153" s="21"/>
      <c r="J153" s="21"/>
    </row>
    <row r="154" spans="1:10">
      <c r="A154" s="19">
        <v>147</v>
      </c>
      <c r="B154" s="35"/>
      <c r="C154" s="21"/>
      <c r="D154" s="21"/>
      <c r="E154" s="36"/>
      <c r="F154" s="22"/>
      <c r="G154" s="22"/>
      <c r="H154" s="22"/>
      <c r="I154" s="21"/>
      <c r="J154" s="21"/>
    </row>
    <row r="155" spans="1:10">
      <c r="A155" s="19">
        <v>148</v>
      </c>
      <c r="B155" s="35"/>
      <c r="C155" s="21"/>
      <c r="D155" s="21"/>
      <c r="E155" s="36"/>
      <c r="F155" s="22"/>
      <c r="G155" s="22"/>
      <c r="H155" s="22"/>
      <c r="I155" s="21"/>
      <c r="J155" s="21"/>
    </row>
    <row r="156" spans="1:10">
      <c r="A156" s="19">
        <v>149</v>
      </c>
      <c r="B156" s="35"/>
      <c r="C156" s="21"/>
      <c r="D156" s="21"/>
      <c r="E156" s="36"/>
      <c r="F156" s="22"/>
      <c r="G156" s="22"/>
      <c r="H156" s="22"/>
      <c r="I156" s="21"/>
      <c r="J156" s="21"/>
    </row>
    <row r="157" spans="1:10">
      <c r="A157" s="19">
        <v>150</v>
      </c>
      <c r="B157" s="35"/>
      <c r="C157" s="21"/>
      <c r="D157" s="21"/>
      <c r="E157" s="36"/>
      <c r="F157" s="22"/>
      <c r="G157" s="22"/>
      <c r="H157" s="22"/>
      <c r="I157" s="21"/>
      <c r="J157" s="21"/>
    </row>
  </sheetData>
  <mergeCells count="1">
    <mergeCell ref="B2:J5"/>
  </mergeCells>
  <dataValidations count="2">
    <dataValidation type="list" allowBlank="1" showInputMessage="1" showErrorMessage="1" sqref="I8:I157">
      <formula1>$L$8:$L$12</formula1>
    </dataValidation>
    <dataValidation type="list" allowBlank="1" showInputMessage="1" showErrorMessage="1" sqref="J8:J157">
      <formula1>$M$8:$M$15</formula1>
    </dataValidation>
  </dataValidations>
  <pageMargins left="0.7" right="0.7" top="0.75" bottom="0.75" header="0.3" footer="0.3"/>
  <pageSetup paperSize="9" orientation="landscape" horizontalDpi="300" verticalDpi="300" r:id="rId1"/>
  <headerFooter>
    <oddHeader>&amp;C&amp;G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Presupuesto_aprobado</vt:lpstr>
      <vt:lpstr>Presupuesto_ejecutado</vt:lpstr>
      <vt:lpstr>listado_justificantes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Jesús Migallón Sanz</dc:creator>
  <cp:lastModifiedBy>Rosa Maria Ruiz Santander</cp:lastModifiedBy>
  <cp:lastPrinted>2024-09-09T09:26:22Z</cp:lastPrinted>
  <dcterms:created xsi:type="dcterms:W3CDTF">2024-03-02T08:00:59Z</dcterms:created>
  <dcterms:modified xsi:type="dcterms:W3CDTF">2024-09-10T08:01:36Z</dcterms:modified>
</cp:coreProperties>
</file>